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835" tabRatio="886" activeTab="37"/>
  </bookViews>
  <sheets>
    <sheet name="Phu luc B-THCS" sheetId="1" r:id="rId1"/>
    <sheet name="Phu luc C-THPT" sheetId="2" state="hidden" r:id="rId2"/>
    <sheet name="Phu luc D-GDTX" sheetId="3" state="hidden" r:id="rId3"/>
    <sheet name="1a" sheetId="4" r:id="rId4"/>
    <sheet name="1b" sheetId="5" r:id="rId5"/>
    <sheet name="1c" sheetId="6" r:id="rId6"/>
    <sheet name="2a" sheetId="7" r:id="rId7"/>
    <sheet name="2b" sheetId="8" r:id="rId8"/>
    <sheet name="2c" sheetId="9" r:id="rId9"/>
    <sheet name="3a" sheetId="10" r:id="rId10"/>
    <sheet name="3b" sheetId="11" r:id="rId11"/>
    <sheet name="3c" sheetId="12" r:id="rId12"/>
    <sheet name="4a" sheetId="13" state="hidden" r:id="rId13"/>
    <sheet name="4b" sheetId="14" state="hidden" r:id="rId14"/>
    <sheet name="4c" sheetId="15" state="hidden" r:id="rId15"/>
    <sheet name="4d" sheetId="16" state="hidden" r:id="rId16"/>
    <sheet name="5a" sheetId="17" state="hidden" r:id="rId17"/>
    <sheet name="5b" sheetId="18" state="hidden" r:id="rId18"/>
    <sheet name="5c" sheetId="19" state="hidden" r:id="rId19"/>
    <sheet name="6a" sheetId="20" state="hidden" r:id="rId20"/>
    <sheet name="6b" sheetId="21" state="hidden" r:id="rId21"/>
    <sheet name="6c" sheetId="22" state="hidden" r:id="rId22"/>
    <sheet name="6d" sheetId="23" state="hidden" r:id="rId23"/>
    <sheet name="6đ" sheetId="24" state="hidden" r:id="rId24"/>
    <sheet name="7a" sheetId="25" state="hidden" r:id="rId25"/>
    <sheet name="7b" sheetId="26" state="hidden" r:id="rId26"/>
    <sheet name="7c" sheetId="27" state="hidden" r:id="rId27"/>
    <sheet name="7d" sheetId="28" state="hidden" r:id="rId28"/>
    <sheet name="7đ" sheetId="29" state="hidden" r:id="rId29"/>
    <sheet name="7e" sheetId="30" state="hidden" r:id="rId30"/>
    <sheet name="7f" sheetId="31" state="hidden" r:id="rId31"/>
    <sheet name="8a" sheetId="32" state="hidden" r:id="rId32"/>
    <sheet name="8b" sheetId="33" state="hidden" r:id="rId33"/>
    <sheet name="8c" sheetId="34" state="hidden" r:id="rId34"/>
    <sheet name="8d" sheetId="35" state="hidden" r:id="rId35"/>
    <sheet name="8đ" sheetId="36" state="hidden" r:id="rId36"/>
    <sheet name="8e" sheetId="37" state="hidden" r:id="rId37"/>
    <sheet name="Thong tin don vi" sheetId="38" r:id="rId38"/>
  </sheets>
  <externalReferences>
    <externalReference r:id="rId41"/>
  </externalReferences>
  <definedNames>
    <definedName name="à">#REF!</definedName>
    <definedName name="bachoc">'Thong tin don vi'!$B$2:$B$53</definedName>
    <definedName name="bangdo">'Thong tin don vi'!$A$2:$B$53</definedName>
    <definedName name="danhsach">'Thong tin don vi'!$A$2:$A$53</definedName>
    <definedName name="Hesomon">'[1]D-GDTX'!$C$4:$L$15</definedName>
    <definedName name="phuongxa">'Thong tin don vi'!$H$3:$H$13</definedName>
    <definedName name="_xlnm.Print_Area" localSheetId="18">'5c'!$A$1:$P$21</definedName>
    <definedName name="_xlnm.Print_Titles" localSheetId="10">'3b'!$6:$8</definedName>
    <definedName name="_xlnm.Print_Titles" localSheetId="13">'4b'!$6:$8</definedName>
    <definedName name="_xlnm.Print_Titles" localSheetId="21">'6c'!$7:$9</definedName>
    <definedName name="_xlnm.Print_Titles" localSheetId="22">'6d'!$7:$9</definedName>
    <definedName name="_xlnm.Print_Titles" localSheetId="23">'6đ'!$7:$9</definedName>
    <definedName name="_xlnm.Print_Titles" localSheetId="29">'7e'!$5:$8</definedName>
  </definedNames>
  <calcPr fullCalcOnLoad="1"/>
</workbook>
</file>

<file path=xl/sharedStrings.xml><?xml version="1.0" encoding="utf-8"?>
<sst xmlns="http://schemas.openxmlformats.org/spreadsheetml/2006/main" count="2264" uniqueCount="610">
  <si>
    <t>Số lớp</t>
  </si>
  <si>
    <t>Số học sinh</t>
  </si>
  <si>
    <t>Số lớp học</t>
  </si>
  <si>
    <t>Số phòng bộ môn</t>
  </si>
  <si>
    <t>NĂM HỌC</t>
  </si>
  <si>
    <t>trường</t>
  </si>
  <si>
    <t>Chia ra</t>
  </si>
  <si>
    <t>Lý</t>
  </si>
  <si>
    <t>Hóa</t>
  </si>
  <si>
    <t>Sinh</t>
  </si>
  <si>
    <t>- Cấp 2</t>
  </si>
  <si>
    <t>- Cấp 3</t>
  </si>
  <si>
    <t>Tăng</t>
  </si>
  <si>
    <t>Giảm</t>
  </si>
  <si>
    <t>Số lao động thừa</t>
  </si>
  <si>
    <t>Cán bộ quản lý, phục vụ</t>
  </si>
  <si>
    <t>- Hiệu trưởng</t>
  </si>
  <si>
    <t xml:space="preserve">- Phó Hiệu trưởng </t>
  </si>
  <si>
    <t>- Kế toán</t>
  </si>
  <si>
    <t>- Cán bộ thư viện</t>
  </si>
  <si>
    <t>- Cán bộ thiết bị</t>
  </si>
  <si>
    <t>- Nhân viên văn thư</t>
  </si>
  <si>
    <t>- Nhân viên phục vụ</t>
  </si>
  <si>
    <t>- Nhân viên bảo vệ</t>
  </si>
  <si>
    <t>Giáo viên:</t>
  </si>
  <si>
    <t>- Toán</t>
  </si>
  <si>
    <t>- Lý</t>
  </si>
  <si>
    <t>- Hóa</t>
  </si>
  <si>
    <t>- Sinh</t>
  </si>
  <si>
    <t>- Kỹ thuật NN</t>
  </si>
  <si>
    <t>- Kỹ thuật CN</t>
  </si>
  <si>
    <t>- Kỹ thuật PV</t>
  </si>
  <si>
    <t>- Văn</t>
  </si>
  <si>
    <t>- Sử</t>
  </si>
  <si>
    <t>- Địa</t>
  </si>
  <si>
    <t>- GDCD</t>
  </si>
  <si>
    <t>- Thể dục</t>
  </si>
  <si>
    <t>- Nhạc</t>
  </si>
  <si>
    <t>- Họa</t>
  </si>
  <si>
    <t>- Anh văn</t>
  </si>
  <si>
    <t>- Tin học</t>
  </si>
  <si>
    <t>- Giáo dục quốc phòng</t>
  </si>
  <si>
    <t>- Phụ trách Đoàn</t>
  </si>
  <si>
    <t>- Phụ trách Đội</t>
  </si>
  <si>
    <t>- Y tế</t>
  </si>
  <si>
    <t>- PT phòng Nghe nhìn (LAB)</t>
  </si>
  <si>
    <t>Phòng bộ môn</t>
  </si>
  <si>
    <t>ĐỘI NGŨ
CÁN BỘ QUẢN LÝ,
GIÁO VIÊN</t>
  </si>
  <si>
    <t>Phân tích lao động
cần bổ sung</t>
  </si>
  <si>
    <t>Tổng
số</t>
  </si>
  <si>
    <t>Biên
chế</t>
  </si>
  <si>
    <t>Biên chế</t>
  </si>
  <si>
    <t>Dài
hạn</t>
  </si>
  <si>
    <t>S
T
T</t>
  </si>
  <si>
    <t>Tổng cộng</t>
  </si>
  <si>
    <t>Cấp 3</t>
  </si>
  <si>
    <t>Cấp 2</t>
  </si>
  <si>
    <t>- Phụ trách phòng Lý</t>
  </si>
  <si>
    <t>- Phụ trách phòng Hóa</t>
  </si>
  <si>
    <t>- Phụ trách phòng Sinh</t>
  </si>
  <si>
    <t>- Phụ trách phòng Vi tính</t>
  </si>
  <si>
    <t xml:space="preserve">Tổng
số </t>
  </si>
  <si>
    <t>Bình
quân
hs/lớp</t>
  </si>
  <si>
    <t>Hai
buổi</t>
  </si>
  <si>
    <t>Bán
trú</t>
  </si>
  <si>
    <t>Nghe
nhìn</t>
  </si>
  <si>
    <t>Vi
tính</t>
  </si>
  <si>
    <t>Hạng
trường</t>
  </si>
  <si>
    <t>KT
NN</t>
  </si>
  <si>
    <t>Tin
học</t>
  </si>
  <si>
    <t>- Giáo vụ</t>
  </si>
  <si>
    <t>- Thủ quỹ</t>
  </si>
  <si>
    <t>- Quản lý KTX</t>
  </si>
  <si>
    <t>Mẫu số 8a</t>
  </si>
  <si>
    <t xml:space="preserve">   TỈNH BÌNH DƯƠNG</t>
  </si>
  <si>
    <t>TÊN ĐƠN VỊ</t>
  </si>
  <si>
    <t>nhìn</t>
  </si>
  <si>
    <t>tính</t>
  </si>
  <si>
    <t>I</t>
  </si>
  <si>
    <t>II</t>
  </si>
  <si>
    <t>III</t>
  </si>
  <si>
    <t>TỔNG CỘNG</t>
  </si>
  <si>
    <t>Lao động bổ sung mới</t>
  </si>
  <si>
    <t>Lao
động
tái hợp
đồng</t>
  </si>
  <si>
    <t xml:space="preserve">Số học sinh </t>
  </si>
  <si>
    <t>Sửa xe
gắn máy</t>
  </si>
  <si>
    <t>Điện</t>
  </si>
  <si>
    <t>Điện
tử</t>
  </si>
  <si>
    <t>Điện 
lạnh</t>
  </si>
  <si>
    <t>Điêu
khắc</t>
  </si>
  <si>
    <t>Thêu</t>
  </si>
  <si>
    <t>May</t>
  </si>
  <si>
    <t>Móc</t>
  </si>
  <si>
    <t>......</t>
  </si>
  <si>
    <t>- Giám đốc</t>
  </si>
  <si>
    <t>- Phó Giám đốc</t>
  </si>
  <si>
    <t>- NV văn thư, thủ quỹ</t>
  </si>
  <si>
    <t>- Nhân viên kỹ thuật điện</t>
  </si>
  <si>
    <t>- PT Phòng Vi tính</t>
  </si>
  <si>
    <t>Giáo viên</t>
  </si>
  <si>
    <t>Giáo viên GDTX</t>
  </si>
  <si>
    <t xml:space="preserve"> Cấp II</t>
  </si>
  <si>
    <t xml:space="preserve"> Cấp III:</t>
  </si>
  <si>
    <t>Giáo viên hướng nghiệp</t>
  </si>
  <si>
    <t>Cấp II:</t>
  </si>
  <si>
    <t>- Sửa xe gắn máy</t>
  </si>
  <si>
    <t>- Điện</t>
  </si>
  <si>
    <t>- Điện tử</t>
  </si>
  <si>
    <t>- Điện lạnh</t>
  </si>
  <si>
    <t>- Điêu khắc</t>
  </si>
  <si>
    <t>- Thêu</t>
  </si>
  <si>
    <t>- May</t>
  </si>
  <si>
    <t>- Móc</t>
  </si>
  <si>
    <t>Cấp III:</t>
  </si>
  <si>
    <t>- Mộc</t>
  </si>
  <si>
    <t>- Đan</t>
  </si>
  <si>
    <t>1-</t>
  </si>
  <si>
    <t>Cán bộ quản lý</t>
  </si>
  <si>
    <t>Phòng Tổ chức hành chánh</t>
  </si>
  <si>
    <t>- Trưởng phòng</t>
  </si>
  <si>
    <t>- Phó Trưởng phòng</t>
  </si>
  <si>
    <t>Phòng Dạy văn hóa</t>
  </si>
  <si>
    <t>- Cán bộ phòng</t>
  </si>
  <si>
    <t>Phòng Quản lý đào tạo</t>
  </si>
  <si>
    <t>Phòng Bồi dưỡng NCTĐ</t>
  </si>
  <si>
    <t>Cấp II</t>
  </si>
  <si>
    <t>- Lái xe</t>
  </si>
  <si>
    <t>Mẫu 8c</t>
  </si>
  <si>
    <t>TỔNG HỢP QUI MÔ TRƯỜNG LỚP, HỌC SINH CÁC TRUNG TÂM GIÁO DỤC THƯỜNG XUYÊN -</t>
  </si>
  <si>
    <t>(Áp dụng cho các lớp hướng nghiệp cấp II)</t>
  </si>
  <si>
    <t>Mẫu 8d</t>
  </si>
  <si>
    <t>(Áp dụng cho các lớp hướng nghiệp cấp III)</t>
  </si>
  <si>
    <t>- Phó Hiệu trưởng</t>
  </si>
  <si>
    <t>- Trưởng khoa</t>
  </si>
  <si>
    <t>- Giáo viên</t>
  </si>
  <si>
    <t>Mẫu số 4a</t>
  </si>
  <si>
    <t>BÁO CÁO QUI MÔ TRƯỜNG LỚP, HỌC SINH TRƯỜNG TRUNG HỌC PHỔ THÔNG</t>
  </si>
  <si>
    <t>Mẫu 4b</t>
  </si>
  <si>
    <t>Mẫu số 6a</t>
  </si>
  <si>
    <t>Mẫu 6b</t>
  </si>
  <si>
    <t>(Áp dụng cho các lớp hướng nghiệp)</t>
  </si>
  <si>
    <t>Mẫu 6c</t>
  </si>
  <si>
    <t xml:space="preserve">TỔNG HỢP NHU CẦU BIÊN CHẾ CÁC TRUNG TÂM GIÁO DỤC THƯỜNG XUYÊN - </t>
  </si>
  <si>
    <t>SỞ GD-ĐT BÌNH DƯƠNG</t>
  </si>
  <si>
    <t>TỔNG HỢP NHU CẦU BIÊN CHẾ BẬC TRUNG HỌC PHỔ THÔNG</t>
  </si>
  <si>
    <t>Mẫu 8b</t>
  </si>
  <si>
    <t>Mẫu 8đ</t>
  </si>
  <si>
    <t>- Cấp dưỡng</t>
  </si>
  <si>
    <t>- Cô nuôi dạy trẻ</t>
  </si>
  <si>
    <t>- Giáo viên Mẫu giáo</t>
  </si>
  <si>
    <t>Mẫu 7đ</t>
  </si>
  <si>
    <t>Mẫu 7d</t>
  </si>
  <si>
    <t>- Giáo viên phổ cập</t>
  </si>
  <si>
    <t>- PT phòng vi tính</t>
  </si>
  <si>
    <t>- PT phòng nghe nhìn (LAB)</t>
  </si>
  <si>
    <t>- Dạy lớp cấp 1</t>
  </si>
  <si>
    <t>- Giáo viên dạy nhạc</t>
  </si>
  <si>
    <t>- Giáo viên dạy họa</t>
  </si>
  <si>
    <t>- Giáo viên thể dục</t>
  </si>
  <si>
    <t>- Giáo viên dạy ngoại ngữ</t>
  </si>
  <si>
    <t>- Giáo viên dạy tin học</t>
  </si>
  <si>
    <t>- Phụ trách Đoàn-Đội</t>
  </si>
  <si>
    <t>- PT phòng lý</t>
  </si>
  <si>
    <t>- PT phòng hóa</t>
  </si>
  <si>
    <t>- PT phòng sinh</t>
  </si>
  <si>
    <t>- Thủ kho, thủ quỹ</t>
  </si>
  <si>
    <t>- Nhân viên Y tế</t>
  </si>
  <si>
    <t>Mẫu 7e</t>
  </si>
  <si>
    <t>Hợp đồng
 NĐ 68/2000</t>
  </si>
  <si>
    <t>HĐ NĐ 68/2000</t>
  </si>
  <si>
    <t>Số lớp cấp II</t>
  </si>
  <si>
    <t>Số học sinh cấp II</t>
  </si>
  <si>
    <t>TỔNG HỢP QUI MÔ TRƯỜNG LỚP, HỌC SINH TRƯỜNG TRUNG HỌC PHỔ THÔNG,</t>
  </si>
  <si>
    <t>Khối THPT</t>
  </si>
  <si>
    <t>TT GDTX-KTHN</t>
  </si>
  <si>
    <t>Trường chuyên nghiệp</t>
  </si>
  <si>
    <t>- PT Phòng Lý</t>
  </si>
  <si>
    <t>- PT Phòng Hoá</t>
  </si>
  <si>
    <t>- PT Phòng Sinh</t>
  </si>
  <si>
    <t>- PT phòng Nghe nhìn</t>
  </si>
  <si>
    <t xml:space="preserve">- Giáo vụ </t>
  </si>
  <si>
    <t>- Văn thư, thủ quỹ</t>
  </si>
  <si>
    <t>- Nhân viên</t>
  </si>
  <si>
    <t>- Phó Trưởng khoa</t>
  </si>
  <si>
    <t xml:space="preserve">- PT Phòng Vi tính </t>
  </si>
  <si>
    <t>- Pháp văn</t>
  </si>
  <si>
    <t>V</t>
  </si>
  <si>
    <t>- Phổ cập</t>
  </si>
  <si>
    <t>HĐ một năm</t>
  </si>
  <si>
    <t>Ngắn hạn</t>
  </si>
  <si>
    <t>- PT Thông tin dữ liệu</t>
  </si>
  <si>
    <t>- Giám thị</t>
  </si>
  <si>
    <t>Trong đó Hưu</t>
  </si>
  <si>
    <t>Cơ quan quản lý cấp trên trực tiếp</t>
  </si>
  <si>
    <t>Kinh phí hoạt động</t>
  </si>
  <si>
    <t>Biên chế viên chức</t>
  </si>
  <si>
    <t>Tổng số</t>
  </si>
  <si>
    <t>Công chức</t>
  </si>
  <si>
    <t>- PT Phòng vi tính</t>
  </si>
  <si>
    <t>- PT Phòng nghe nhìn (LAB)</t>
  </si>
  <si>
    <t>Nhạc</t>
  </si>
  <si>
    <t>Anh</t>
  </si>
  <si>
    <t>Tin học</t>
  </si>
  <si>
    <t>Cộng</t>
  </si>
  <si>
    <t xml:space="preserve">             (Số tiết được ghi theo quyết định số 16/2006/QĐ-BGDĐT ngày 05/05/2006 của Bộ GDĐT)</t>
  </si>
  <si>
    <t>Khối lớp</t>
  </si>
  <si>
    <t>T</t>
  </si>
  <si>
    <t>L</t>
  </si>
  <si>
    <t>H</t>
  </si>
  <si>
    <t>KT
PV</t>
  </si>
  <si>
    <t>KT
CN</t>
  </si>
  <si>
    <t>Sử</t>
  </si>
  <si>
    <t>Địa</t>
  </si>
  <si>
    <t>GD
CD</t>
  </si>
  <si>
    <t>A</t>
  </si>
  <si>
    <t>TD</t>
  </si>
  <si>
    <t>Họa</t>
  </si>
  <si>
    <t>Tự
chọn</t>
  </si>
  <si>
    <t>GD
tập thể</t>
  </si>
  <si>
    <t>CỘNG</t>
  </si>
  <si>
    <t xml:space="preserve">Định mức GV / 
môn học / lớp </t>
  </si>
  <si>
    <t>Môn tin học chỉ thực hiện ở các trường có phòng máy</t>
  </si>
  <si>
    <t>Nhu cầu giáo viên môn học C2 cần có = số lớp x định mức GV/ môn học/lớp</t>
  </si>
  <si>
    <t>GV cấp 2 cần có</t>
  </si>
  <si>
    <t>(Số tiết được ghi theo quyết định số 16/2006/QĐ-BGDĐT ngày 05/05/2006 của Bộ GDĐT)</t>
  </si>
  <si>
    <t>Phân
 ban</t>
  </si>
  <si>
    <t xml:space="preserve">Số tiết môn học </t>
  </si>
  <si>
    <t>Tin 
học</t>
  </si>
  <si>
    <t>GD
QP</t>
  </si>
  <si>
    <t>KHTN</t>
  </si>
  <si>
    <t>KHXH</t>
  </si>
  <si>
    <t>Cơ bản</t>
  </si>
  <si>
    <t>Cộng số tiết</t>
  </si>
  <si>
    <t xml:space="preserve">bình quân môn </t>
  </si>
  <si>
    <t>/ tuần / ban</t>
  </si>
  <si>
    <t>Bình quân số tiết/môn/tuần:</t>
  </si>
  <si>
    <t>Định mức GV/ môn học/lớp C3 thường:</t>
  </si>
  <si>
    <t>Định mức GV / môn học/lớp C3 chuyên:</t>
  </si>
  <si>
    <t>Giáo viên môn học C3 cần có = số lớp x định mức GV/môn học/lớp:</t>
  </si>
  <si>
    <t>Số GV cấp 3 thường cần có:</t>
  </si>
  <si>
    <t>Số GV cấp 3 chuyên cần có:</t>
  </si>
  <si>
    <t>LỚP</t>
  </si>
  <si>
    <t>S</t>
  </si>
  <si>
    <t>Đ</t>
  </si>
  <si>
    <t>GDCD</t>
  </si>
  <si>
    <t>Định mức GV/ môn học/ lớp C2</t>
  </si>
  <si>
    <t>Định mức GV/ môn học/ lớp C3</t>
  </si>
  <si>
    <t>Số GV cấp 2 cần có</t>
  </si>
  <si>
    <t>Số GV cấp 3 cần có</t>
  </si>
  <si>
    <t>Mẫu 1b</t>
  </si>
  <si>
    <t>(Mẫu này do các đơn vị trường học thực hiện)</t>
  </si>
  <si>
    <t>Đơn vị: ……………………………</t>
  </si>
  <si>
    <t>PHÒNG GD-ĐT ………………..</t>
  </si>
  <si>
    <t>Người lập biểu</t>
  </si>
  <si>
    <t>(Ghi rõ họ, tên)</t>
  </si>
  <si>
    <t xml:space="preserve">      THỦ TRƯỞNG CƠ QUAN, ĐƠN VỊ</t>
  </si>
  <si>
    <t>(Ký tên, đóng dấu)</t>
  </si>
  <si>
    <t>THỦ TRƯỞNG CƠ QUAN, ĐƠN VỊ</t>
  </si>
  <si>
    <t>………, ngày …….. tháng …….. năm 20…</t>
  </si>
  <si>
    <t>Mẫu số 1a</t>
  </si>
  <si>
    <t>BÁO CÁO QUI MÔ TRƯỜNG LỚP, HỌC SINH</t>
  </si>
  <si>
    <t>Hạng trường</t>
  </si>
  <si>
    <t>Nhà trẻ</t>
  </si>
  <si>
    <t>So với năm học trước:</t>
  </si>
  <si>
    <t>* Giảm</t>
  </si>
  <si>
    <t>(Ghi rõ họ tên)</t>
  </si>
  <si>
    <t>Mẫu 1c</t>
  </si>
  <si>
    <t>Tên cơ quan quyết định thành lập</t>
  </si>
  <si>
    <t>Biên chế công chức</t>
  </si>
  <si>
    <t>Hợp đồng theo NĐ 68/2000/NĐ-CP</t>
  </si>
  <si>
    <t>Viên
 chức</t>
  </si>
  <si>
    <t>.................., ngày       tháng           năm 20</t>
  </si>
  <si>
    <t xml:space="preserve">      (Ký tên, đóng dấu)</t>
  </si>
  <si>
    <t>Lưu ý:</t>
  </si>
  <si>
    <t xml:space="preserve">Biên chế công chức: Người đứng đầu đơn vị sự nghiệp công lập được ngân sách nhà nước cấp kinh phí hoạt động </t>
  </si>
  <si>
    <t>Mẫu số 2a</t>
  </si>
  <si>
    <t>BÁO CÁO QUI MÔ TRƯỜNG LỚP, HỌC SINH TRƯỜNG TIỂU HỌC</t>
  </si>
  <si>
    <t>Trong đó số lớp học</t>
  </si>
  <si>
    <t>Bán trú</t>
  </si>
  <si>
    <t>2 buổi</t>
  </si>
  <si>
    <t>Nghe</t>
  </si>
  <si>
    <t>* Tăng</t>
  </si>
  <si>
    <t>Mẫu 2c</t>
  </si>
  <si>
    <t>Mẫu số 3a</t>
  </si>
  <si>
    <t>BÁO CÁO QUI MÔ TRƯỜNG LỚP, HỌC SINH TRƯỜNG TRUNG HỌC CƠ SỞ</t>
  </si>
  <si>
    <t>Đạt
chuẩn</t>
  </si>
  <si>
    <t>Mẫu 3c</t>
  </si>
  <si>
    <t>Mẫu 2b</t>
  </si>
  <si>
    <t>Mẫu 3b</t>
  </si>
  <si>
    <t>Mẫu số 4c</t>
  </si>
  <si>
    <t>(Áp dụng đối với trường chuyên)</t>
  </si>
  <si>
    <t>+ Lớp chuyên</t>
  </si>
  <si>
    <t>+ Lớp không chuyên</t>
  </si>
  <si>
    <t>Đơn vị: …………………………</t>
  </si>
  <si>
    <t>(Mẫu này do các đơn vị trường học, trường chuyên)</t>
  </si>
  <si>
    <t>Đơn vị: ………………………..</t>
  </si>
  <si>
    <t>Đơn vị: …………………………..</t>
  </si>
  <si>
    <t>KẾ HOẠCH BIÊN CHẾ TRUNG TÂM GIÁO DỤC THƯỜNG XUYÊN TỈNH</t>
  </si>
  <si>
    <t>Đơn vị: ……………………………..</t>
  </si>
  <si>
    <t>(Mẫu này do các trung tâm GDTX-KTHN)</t>
  </si>
  <si>
    <t>Đơn vị: ………………………….</t>
  </si>
  <si>
    <t>(Mẫu này do Phòng GD huyện, thị thực hiện)</t>
  </si>
  <si>
    <t>Mẫu số 7a</t>
  </si>
  <si>
    <t>TỔNG HỢP QUI MÔ TRƯỜNG LỚP, HỌC SINH</t>
  </si>
  <si>
    <t xml:space="preserve">TÊN ĐƠN VỊ </t>
  </si>
  <si>
    <t>Trong đó</t>
  </si>
  <si>
    <t>Trường……</t>
  </si>
  <si>
    <t>.........</t>
  </si>
  <si>
    <t>Mẫu giáo</t>
  </si>
  <si>
    <t>Trường……..</t>
  </si>
  <si>
    <t>……..</t>
  </si>
  <si>
    <t>Mầm non</t>
  </si>
  <si>
    <t>Trưởng phòng Giáo dục</t>
  </si>
  <si>
    <t>(Mẫu này do các phòng GD huyện, thị thực hiện)</t>
  </si>
  <si>
    <t>Mẫu số 7b</t>
  </si>
  <si>
    <t>TỔNG HỢP QUI MÔ TRƯỜNG LỚP, HỌC SINH TRƯỜNG TIỂU HỌC</t>
  </si>
  <si>
    <t>Trường…..</t>
  </si>
  <si>
    <t xml:space="preserve">……….Ngày          tháng      năm 20 </t>
  </si>
  <si>
    <t>(Mẫu này do Phòng GD các huyện, thị thực hiện)</t>
  </si>
  <si>
    <t>Mẫu số 7c</t>
  </si>
  <si>
    <t>TỔNG HỢP QUI MÔ TRƯỜNG LỚP, HỌC SINH TRƯỜNG TRUNG HỌC CƠ SỞ</t>
  </si>
  <si>
    <t>Trong đó
bán trú</t>
  </si>
  <si>
    <t>…………….</t>
  </si>
  <si>
    <t xml:space="preserve">TỔNG CỘNG </t>
  </si>
  <si>
    <t xml:space="preserve">..........Ngày          tháng          năm 20 </t>
  </si>
  <si>
    <t>.......Ngày        tháng         năm 20</t>
  </si>
  <si>
    <t xml:space="preserve">.......Ngày        tháng         năm 20 </t>
  </si>
  <si>
    <t>Mẫu 7f</t>
  </si>
  <si>
    <t>Khối Mầm non</t>
  </si>
  <si>
    <t>Trường a</t>
  </si>
  <si>
    <t>Trường b</t>
  </si>
  <si>
    <t>................</t>
  </si>
  <si>
    <t>Khối Tiểu học</t>
  </si>
  <si>
    <t>Khối THCS</t>
  </si>
  <si>
    <t>SỞ GIÁO DỤC - ĐÀO TẠO</t>
  </si>
  <si>
    <t>Trường….</t>
  </si>
  <si>
    <t>..........Ngày          tháng          năm 20</t>
  </si>
  <si>
    <t>Giám đốc Sở GD-ĐT</t>
  </si>
  <si>
    <t>(Mẫu này do Sở GD-ĐT thực hiện)</t>
  </si>
  <si>
    <t xml:space="preserve">    TỈNH BÌNH DƯƠNG</t>
  </si>
  <si>
    <t>.....</t>
  </si>
  <si>
    <t>Trung tâm.........</t>
  </si>
  <si>
    <t>........................</t>
  </si>
  <si>
    <t>Sở GD-ĐT</t>
  </si>
  <si>
    <t>Mẫu 8e</t>
  </si>
  <si>
    <t>Trung tâm a</t>
  </si>
  <si>
    <t>Trung tâm b</t>
  </si>
  <si>
    <t>(Mẫu này dành cho các trường CĐ, TC chuyên nghiệp)</t>
  </si>
  <si>
    <t>Mẫu số 5a</t>
  </si>
  <si>
    <t>Phòng chuyên môn......</t>
  </si>
  <si>
    <t>Khoa......</t>
  </si>
  <si>
    <t>Mẫu số 5b</t>
  </si>
  <si>
    <t>QUI MÔ TRƯỜNG LỚP, HỌC SINH, NGÀNH NGHỀ ĐÀO TẠO....</t>
  </si>
  <si>
    <t>Số tiết các bộ môn/năm học</t>
  </si>
  <si>
    <t>Nhu cầu giáo viên bộ môn</t>
  </si>
  <si>
    <t>Ngành học</t>
  </si>
  <si>
    <t>Năm I</t>
  </si>
  <si>
    <t>Năm II</t>
  </si>
  <si>
    <t>Năm III</t>
  </si>
  <si>
    <t>Hệ A</t>
  </si>
  <si>
    <t>Hệ B</t>
  </si>
  <si>
    <t>Ghi chú:</t>
  </si>
  <si>
    <t>Từ cột 8 đến cột 23 tùy theo môn học hiện có trong từng ngành học tại trường để điền vào</t>
  </si>
  <si>
    <t>Mẫu 5c</t>
  </si>
  <si>
    <t>……………….</t>
  </si>
  <si>
    <t>......., ngày …….. tháng ……. năm 20….</t>
  </si>
  <si>
    <t>Hai buổi</t>
  </si>
  <si>
    <t>Đạt 
chuẩn QG</t>
  </si>
  <si>
    <t>STT</t>
  </si>
  <si>
    <t>Cấp 3: 0,25 GV/lớp</t>
  </si>
  <si>
    <t>Cấp 2: 0,21 GV/lớp</t>
  </si>
  <si>
    <t>Đạt chuẩn</t>
  </si>
  <si>
    <t>Tổng  số</t>
  </si>
  <si>
    <t>Anh văn</t>
  </si>
  <si>
    <t>Thể dục</t>
  </si>
  <si>
    <t>Bình quân HS/lớp</t>
  </si>
  <si>
    <t>Số HS</t>
  </si>
  <si>
    <t>Nghe nhìn</t>
  </si>
  <si>
    <t>Vi tính</t>
  </si>
  <si>
    <t>Bình quân HS/ lớp</t>
  </si>
  <si>
    <t>Nghe tính</t>
  </si>
  <si>
    <t>Bình
quân
HS/lớp</t>
  </si>
  <si>
    <t>P. Hành chính Tổ chức</t>
  </si>
  <si>
    <t xml:space="preserve">(Áp dụng cho các lớp thường xuyên) </t>
  </si>
  <si>
    <t>Đạt chuẩn QG</t>
  </si>
  <si>
    <t>Đạtchuẩn QG</t>
  </si>
  <si>
    <t>Cấp 1 bán trú</t>
  </si>
  <si>
    <t>Cấp 1 học 2 buổi (không bán trú)</t>
  </si>
  <si>
    <t>P.bộ môn</t>
  </si>
  <si>
    <t>Đạt  chuẩn QG</t>
  </si>
  <si>
    <t>Sửa xe gắn máy</t>
  </si>
  <si>
    <t>Điện tử</t>
  </si>
  <si>
    <t>Điện  lạnh</t>
  </si>
  <si>
    <t>Điêu khắc</t>
  </si>
  <si>
    <t>KTNN</t>
  </si>
  <si>
    <t>Hợp đồng theo NĐ 68/2000/ NĐ-CP</t>
  </si>
  <si>
    <t>Mẫu 6d</t>
  </si>
  <si>
    <t>Mẫu 4d</t>
  </si>
  <si>
    <t xml:space="preserve">BÁO CÁO QUI MÔ TRƯỜNG LỚP, HỌC SINH TRUNG TÂM GIÁO DỤC THƯỜNG XUYÊN TỈNH, </t>
  </si>
  <si>
    <t>TỔNG HỢP QUI MÔ TRƯỜNG LỚP, HỌC SINH CÁC TRUNG TÂM GIÁO DỤC THƯỜNG XUYÊN TỈNH,</t>
  </si>
  <si>
    <t>(Mẫu này do các đơn vị thực hiện)</t>
  </si>
  <si>
    <t xml:space="preserve">KẾ HOẠCH BIÊN CHẾ CÁC TRUNG TÂM GIÁO DỤC THƯỜNG XUYÊN - </t>
  </si>
  <si>
    <t>Những môn học tự chọn: ……</t>
  </si>
  <si>
    <t>Phòng Tổ chức Hành chính</t>
  </si>
  <si>
    <t>Phòng Đào tạo</t>
  </si>
  <si>
    <t>- Tiếng Anh</t>
  </si>
  <si>
    <t>- Tiếng Trung</t>
  </si>
  <si>
    <t>KẾ HOẠCH BIÊN CHẾ TRUNG TÂM NGOẠI NGỮ - TIN HỌC</t>
  </si>
  <si>
    <t>- …….</t>
  </si>
  <si>
    <t>Mẫu 6đ</t>
  </si>
  <si>
    <t>NH 2015-2016</t>
  </si>
  <si>
    <t>NĂM HỌC 2015-2016</t>
  </si>
  <si>
    <t>Năm học 2015-2016</t>
  </si>
  <si>
    <t>Nhóm trẻ</t>
  </si>
  <si>
    <t>Số nhóm trẻ</t>
  </si>
  <si>
    <t>Số cháu nhóm trẻ</t>
  </si>
  <si>
    <t>01 buổi/ngày</t>
  </si>
  <si>
    <t>02 buổi/ngày</t>
  </si>
  <si>
    <t>Lớp 5-6 tuổi</t>
  </si>
  <si>
    <t>Lớp 4-5 tuổi</t>
  </si>
  <si>
    <t>Lớp 3-4 tuổi</t>
  </si>
  <si>
    <t>Số cháu</t>
  </si>
  <si>
    <t>3-12 tháng tuổi</t>
  </si>
  <si>
    <t>13-24 tháng tuổi</t>
  </si>
  <si>
    <t>25-36 tháng tuổi</t>
  </si>
  <si>
    <t>Phòng GD-ĐT……………………</t>
  </si>
  <si>
    <t>Phụ lục B</t>
  </si>
  <si>
    <t>Phụ lục C</t>
  </si>
  <si>
    <t>Phụ lục D</t>
  </si>
  <si>
    <t>HƯỚNG DẪN TÍNH SỐ GIÁO VIÊN CÁC MÔN HỌC CẤP 3 NĂM HỌC 2016-2017</t>
  </si>
  <si>
    <t>HƯỚNG DẪN TÍNH SỐ GIÁO VIÊN CÁC MÔN HỌC GDTX NĂM HỌC 2016-2017</t>
  </si>
  <si>
    <t>NĂM HỌC 2016-2017</t>
  </si>
  <si>
    <t>KẾ HOẠCH BIÊN CHẾ TRƯỜNG TRUNG HỌC PHỔ THÔNG NĂM HỌC 2016-2017</t>
  </si>
  <si>
    <t>KẾ HOẠCH BIÊN CHẾ TRƯỜNG TRUNG HỌC PHỔ THÔNG, 
 TRUNG TÂM GDTX TỈNH, CÁC TRUNG TÂM GDTX - KTHN  NĂM HỌC 2016-2017</t>
  </si>
  <si>
    <t>KẾ HOẠCH BIÊN CHẾ CÁC TRƯỜNG TRUNG CẤP CHUYÊN NGHIỆP NĂM HỌC 2016-2017</t>
  </si>
  <si>
    <t>CÁC TRUNG TÂM GIÁO DỤC THƯỜNG XUYÊN - KỸ THUẬT - HƯỚNG NGHIỆP NĂM HỌC 2016-2017</t>
  </si>
  <si>
    <t xml:space="preserve"> KỸ THUẬT - HƯỚNG NGHIỆP NĂM HỌC 2016-2017</t>
  </si>
  <si>
    <t>VÀ BỒI DƯỠNG NGHIỆP VỤ TỈNH BÌNH DƯƠNG NĂM HỌC 2016-2017</t>
  </si>
  <si>
    <t>BẬC MẦM NON NĂM HỌC 2016-2017</t>
  </si>
  <si>
    <t>TỔNG HỢP NHU CẦU BIÊN CHẾ KHỐI MẦM NON NĂM HỌC 2016-2017</t>
  </si>
  <si>
    <t>TỔNG HỢP NHU CẦU BIÊN CHẾ BẬC TIỂU HỌC NĂM HỌC 2016-2017</t>
  </si>
  <si>
    <t>TỔNG HỢP NHU CẦU BIÊN CHẾ BẬC TRUNG HỌC CƠ SỞ NĂM HỌC 2016-2017</t>
  </si>
  <si>
    <t>BẢNG TỔNG HỢP KẾ HOẠCH BIÊN CHẾ KHỐI MẦM NON, TIỂU HỌC,
TRUNG HỌC CƠ SỞ  NĂM HỌC 2016-2017</t>
  </si>
  <si>
    <t>GIÁO DỤC THƯỜNG XUYÊN NĂM HỌC 2016-2017</t>
  </si>
  <si>
    <t>KỸ THUẬT HƯỚNG NGHIỆP NĂM HỌC 2016-2017</t>
  </si>
  <si>
    <t>BẢNG TỔNG HỢP KẾ HOẠCH BIÊN CHẾ KHỐI TRUNG HỌC PHỔ THÔNG, GDTX TỈNH, GDTX-KTHN, TRƯỜNG CHUYÊN NGHIỆP NĂM HỌC 2016-2017</t>
  </si>
  <si>
    <t>BC GIAO NĂM 2015-2016</t>
  </si>
  <si>
    <t>BIÊN CHẾ CÓ MẶT ĐẾN
 30/06/2016</t>
  </si>
  <si>
    <t>KẾ HOẠCH BIÊN CHẾ 
NĂM 2016-2017</t>
  </si>
  <si>
    <t>Tăng giảm giữa kế hoạch BC năm 2016-2017 với số giao năm 2015-2016</t>
  </si>
  <si>
    <t>Lao động có đến
cuối năm học 2015-2016</t>
  </si>
  <si>
    <t>Lao động cần có cho
năm học 2016-2017</t>
  </si>
  <si>
    <t>NH 2016-2017</t>
  </si>
  <si>
    <t>Xác nhận của UBND huyện/thị xã/thành phố</t>
  </si>
  <si>
    <t xml:space="preserve"> </t>
  </si>
  <si>
    <t>Tên Trường viết in hoa</t>
  </si>
  <si>
    <t>Bậc học</t>
  </si>
  <si>
    <t>KHAI BÁO THÔNG TIN</t>
  </si>
  <si>
    <t>PHÒNG GIÁO DỤC VÀ ĐÀO TẠO</t>
  </si>
  <si>
    <t>PGD</t>
  </si>
  <si>
    <t>TRƯỜNG MẪU GIÁO HOA CÚC 9</t>
  </si>
  <si>
    <t>MG</t>
  </si>
  <si>
    <t>Tên đơn vị</t>
  </si>
  <si>
    <t>Xã phường</t>
  </si>
  <si>
    <t>TRƯỜNG MẦM NON HOA CÚC 1</t>
  </si>
  <si>
    <t>MN</t>
  </si>
  <si>
    <t>Vĩnh Phú</t>
  </si>
  <si>
    <t>TRƯỜNG MẪU GIÁO HOA CÚC 2</t>
  </si>
  <si>
    <t>Địa chỉ xã, phường của trường trú đóng</t>
  </si>
  <si>
    <t>Lái Thiêu</t>
  </si>
  <si>
    <t>TRƯỜNG MẪU GIÁO HOA CÚC 3</t>
  </si>
  <si>
    <t>Bình Hòa</t>
  </si>
  <si>
    <t>TRƯỜNG MẪU GIÁO HOA CÚC 4</t>
  </si>
  <si>
    <t>Họ và tên Hiệu trưởng</t>
  </si>
  <si>
    <t>Bình Nhâm</t>
  </si>
  <si>
    <t>TRƯỜNG MẦM NON HOA CÚC 5</t>
  </si>
  <si>
    <t>Hưng Định</t>
  </si>
  <si>
    <t>TRƯỜNG MẦM NON HOA CÚC 6</t>
  </si>
  <si>
    <t>Họ và tên người lập báo cáo</t>
  </si>
  <si>
    <t>An Thạnh</t>
  </si>
  <si>
    <t>TRƯỜNG MẪU GIÁO HOA CÚC 7</t>
  </si>
  <si>
    <t>Bình Chuẩn</t>
  </si>
  <si>
    <t>TRƯỜNG MẪU GIÁO HOA CÚC 8</t>
  </si>
  <si>
    <t>Thuận Giao</t>
  </si>
  <si>
    <t>TRƯỜNG MẦM NON HOA MAI 1</t>
  </si>
  <si>
    <t>An Phú</t>
  </si>
  <si>
    <t>TRƯỜNG MẪU GIÁO HOA MAI 2</t>
  </si>
  <si>
    <t>An Sơn</t>
  </si>
  <si>
    <t>TRƯỜNG MẦM NON HOA MAI 3</t>
  </si>
  <si>
    <t>TRƯỜNG MẪU GIÁO HOA MAI 4</t>
  </si>
  <si>
    <t>TRƯỜNG MẦM NON BÌNH HÒA</t>
  </si>
  <si>
    <t>TRƯỜNG TIỂU HỌC VĨNH PHÚ</t>
  </si>
  <si>
    <t>TH</t>
  </si>
  <si>
    <t>TRƯỜNG TIỂU HỌC PHÚ LONG</t>
  </si>
  <si>
    <t>TRƯỜNG TIỂU HỌC TRẦN QUỐC TOẢN</t>
  </si>
  <si>
    <t>TRƯỜNG TIỂU HỌC PHAN CHU TRINH</t>
  </si>
  <si>
    <t>TRƯỜNG TIỂU HỌC LÁI THIÊU</t>
  </si>
  <si>
    <t>TRƯỜNG TIỂU HỌC TÂN THỚI</t>
  </si>
  <si>
    <t>TRƯỜNG TIỂU HỌC BÌNH HÒA</t>
  </si>
  <si>
    <t>TRƯỜNG TIỂU HỌC BÌNH HÒA 2</t>
  </si>
  <si>
    <t>TRƯỜNG TIỂU HỌC BÌNH NHÂM</t>
  </si>
  <si>
    <t>TRƯỜNG TIỂU HỌC HƯNG ĐỊNH</t>
  </si>
  <si>
    <t>TRƯỜNG TIỂU HỌC HƯNG LỘC</t>
  </si>
  <si>
    <t>TRƯỜNG TIỂU HỌC AN PHÚ</t>
  </si>
  <si>
    <t>TRƯỜNG TIỂU HỌC TUY AN</t>
  </si>
  <si>
    <t>TRƯỜNG TIỂU HỌC BÌNH CHUẨN</t>
  </si>
  <si>
    <t>TRƯỜNG TIỂU HỌC BÌNH QUỚI</t>
  </si>
  <si>
    <t>TRƯỜNG TIỂU HỌC LÊ THỊ TRUNG</t>
  </si>
  <si>
    <t>TRƯỜNG TIỂU HỌC THUẬN GIAO</t>
  </si>
  <si>
    <t>TRƯỜNG TIỂU HỌC BÌNH THUẬN</t>
  </si>
  <si>
    <t>TRƯỜNG TIỂU HỌC AN THẠNH</t>
  </si>
  <si>
    <t>TRƯỜNG TIỂU HỌC LƯƠNG THẾ VINH</t>
  </si>
  <si>
    <t>TRƯỜNG TIỂU HỌC LÝ TỰ TRỌNG</t>
  </si>
  <si>
    <t>TRƯỜNG TIỂU HỌC HỒ VĂN MÊN</t>
  </si>
  <si>
    <t>TRƯỜNG TIỂU HỌC AN SƠN</t>
  </si>
  <si>
    <t>TRƯỜNG TRUNG HỌC CƠ SỞ BÌNH CHUẨN</t>
  </si>
  <si>
    <t>THCS</t>
  </si>
  <si>
    <t>TRƯỜNG TRUNG HỌC CƠ SỞ CHÂU VĂN LIÊM</t>
  </si>
  <si>
    <t>TRƯỜNG TRUNG HỌC CƠ SỞ NGUYỄN THÁI BÌNH</t>
  </si>
  <si>
    <t>TRƯỜNG TRUNG HỌC CƠ SỞ NGUYỄN VĂN TIẾT</t>
  </si>
  <si>
    <t>TRƯỜNG TRUNG HỌC CƠ SỞ NGUYỄN VĂN TRỖI</t>
  </si>
  <si>
    <t>TRƯỜNG TRUNG HỌC CƠ SỞ PHÚ LONG</t>
  </si>
  <si>
    <t>TRƯỜNG TRUNG HỌC CƠ SỞ TÂN THỚI</t>
  </si>
  <si>
    <t>TRƯỜNG TRUNG HỌC CƠ SỞ TRỊNH HOÀI ĐỨC</t>
  </si>
  <si>
    <t>TRƯỜNG TRUNG HỌC CƠ SỞ NGUYỄN TRUNG TRỰC</t>
  </si>
  <si>
    <t>TRƯỜNG TRUNG HỌC CƠ SỞ NGUYỄN TRƯỜNG TỘ</t>
  </si>
  <si>
    <t>TRƯỜNG TIỂU HỌC THUẬN GIAO 2</t>
  </si>
  <si>
    <t>TRƯỜNG TRUNG HỌC CƠ SỞ THUẬN GIAO</t>
  </si>
  <si>
    <t>PHÒNG GDĐT THỊ XÃ THUẬN AN</t>
  </si>
  <si>
    <t>Phòng Giáo Dục và Đào Tạo</t>
  </si>
  <si>
    <t>MN Bình Hòa</t>
  </si>
  <si>
    <t>MN Hoa Cúc 1</t>
  </si>
  <si>
    <t>MN Hoa Cúc 5</t>
  </si>
  <si>
    <t>MN Hoa Cúc 6</t>
  </si>
  <si>
    <t>MN Hoa Mai 1</t>
  </si>
  <si>
    <t>MN Hoa Mai 3</t>
  </si>
  <si>
    <t>MG Hoa Cúc 2</t>
  </si>
  <si>
    <t>MG Hoa Cúc 3</t>
  </si>
  <si>
    <t>MG Hoa Cúc 8</t>
  </si>
  <si>
    <t>MG Hoa Cúc 4</t>
  </si>
  <si>
    <t>MG Hoa Cúc 7</t>
  </si>
  <si>
    <t>MG Hoa Cúc 9</t>
  </si>
  <si>
    <t>MG Hoa Mai 2</t>
  </si>
  <si>
    <t>MG Hoa Mai 4</t>
  </si>
  <si>
    <t>TH An Phú</t>
  </si>
  <si>
    <t>TH An Sơn</t>
  </si>
  <si>
    <t>TH An Thạnh</t>
  </si>
  <si>
    <t>TH Bình Chuẩn</t>
  </si>
  <si>
    <t>TH Bình Hòa</t>
  </si>
  <si>
    <t>TH Bình Hòa 2</t>
  </si>
  <si>
    <t>TH Bình Nhâm</t>
  </si>
  <si>
    <t>TH Bình Quới</t>
  </si>
  <si>
    <t>TH Bình Thuận</t>
  </si>
  <si>
    <t>TH Hồ Văn Mên</t>
  </si>
  <si>
    <t>TH Hưng Định</t>
  </si>
  <si>
    <t>TH Hưng Lộc</t>
  </si>
  <si>
    <t>TH Lái Thiêu</t>
  </si>
  <si>
    <t>TH Lê Thị Trung</t>
  </si>
  <si>
    <t>TH Lương Thế Vinh</t>
  </si>
  <si>
    <t>TH Lý Tự Trọng</t>
  </si>
  <si>
    <t>TH Phan Chu Trinh</t>
  </si>
  <si>
    <t>TH Phú Long</t>
  </si>
  <si>
    <t>TH Tân Thới</t>
  </si>
  <si>
    <t>TH Thuận Giao</t>
  </si>
  <si>
    <t>TH Thuận Giao 2</t>
  </si>
  <si>
    <t>TH Trần Quốc Toản</t>
  </si>
  <si>
    <t>TH Tuy An</t>
  </si>
  <si>
    <t>TH Vĩnh Phú</t>
  </si>
  <si>
    <t>THCS Bình Chuẩn</t>
  </si>
  <si>
    <t>THCS Châu Văn Liêm</t>
  </si>
  <si>
    <t>THCS Nguyễn Thái Bình</t>
  </si>
  <si>
    <t>THCS Nguyễn Văn Tiết</t>
  </si>
  <si>
    <t>THCS Nguyễn Văn Trỗi</t>
  </si>
  <si>
    <t>THCS Thuận Giao</t>
  </si>
  <si>
    <t>THCS Phú Long</t>
  </si>
  <si>
    <t>THCS Tân Thới</t>
  </si>
  <si>
    <t>THCS Trịnh Hoài Đức</t>
  </si>
  <si>
    <t>THCS Nguyễn Trung Trực</t>
  </si>
  <si>
    <t>THCS Nguyễn Tộ</t>
  </si>
  <si>
    <t>UBND thị xã Thuận An</t>
  </si>
  <si>
    <t>Phòng GDĐT thị xã Thuận An</t>
  </si>
  <si>
    <t>01</t>
  </si>
  <si>
    <t>Số phòng học</t>
  </si>
  <si>
    <t>- Nhân viên nấu ăn</t>
  </si>
  <si>
    <t>Số phòng vi tính</t>
  </si>
  <si>
    <t>NSNN</t>
  </si>
  <si>
    <t>HĐ 1 năm</t>
  </si>
  <si>
    <t>Người lập bảng</t>
  </si>
  <si>
    <t>HIỆU TRƯỞNG</t>
  </si>
  <si>
    <t>B</t>
  </si>
  <si>
    <t>- Tiếng Nhật</t>
  </si>
  <si>
    <t>TÍNH SỐ GIÁO VIÊN CÁC BỘ MÔN TRUNG HỌC CƠ SỞ NĂM HỌC 2017-2018</t>
  </si>
  <si>
    <t>NH 2017-2018</t>
  </si>
  <si>
    <t>TRƯỜNG TRUNG HỌC CƠ SỞ TRẦN ĐẠI NGHĨA</t>
  </si>
  <si>
    <t>THCS Trần Đại Nghĩa</t>
  </si>
  <si>
    <t>TRƯỜNG MẦM NON HOA MAI 5</t>
  </si>
  <si>
    <t>MN Hoa Mai 5</t>
  </si>
  <si>
    <t>TRƯỜNG MẦM NON (NHÀ TRẺ, MẪU GIÁO) NĂM HỌC 2018-2019</t>
  </si>
  <si>
    <t>NH 2018-2019</t>
  </si>
  <si>
    <t>KẾ HOẠCH BIÊN CHẾ TRƯỜNG MẦM NON (NHÀ TRẺ, MẪU GIÁO) NĂM HỌC 2018-2019</t>
  </si>
  <si>
    <t>Lao động có đến
cuối năm học 2017-2018</t>
  </si>
  <si>
    <t>Lao động cần có cho
năm học 2018-2019</t>
  </si>
  <si>
    <t>BC GIAO NĂM 2017-2018</t>
  </si>
  <si>
    <t>BIÊN CHẾ CÓ MẶT ĐẾN
 30/06/2018</t>
  </si>
  <si>
    <t>KẾ HOẠCH BIÊN CHẾ 
NĂM 2018-2019</t>
  </si>
  <si>
    <t>NĂM HỌC 2018-2019</t>
  </si>
  <si>
    <t>01 buổi</t>
  </si>
  <si>
    <t>Bán trú/ 
2 buổi</t>
  </si>
  <si>
    <t>KẾ HOẠCH BIÊN CHẾ TRƯỜNG TIỂU HỌC NĂM HỌC 2018-2019</t>
  </si>
  <si>
    <t>KẾ HOẠCH BIÊN CHẾ TRƯỜNG TRUNG HỌC CƠ SỞ NĂM HỌC 2018-2019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</si>
</sst>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;[Red]0"/>
    <numFmt numFmtId="168" formatCode="#,##0;[Red]#,##0"/>
    <numFmt numFmtId="169" formatCode="_(* #,##0.0_);_(* \(#,##0.0\);_(* &quot;-&quot;_);_(@_)"/>
    <numFmt numFmtId="170" formatCode="_(* #,##0.00_);_(* \(#,##0.00\);_(* &quot;-&quot;_);_(@_)"/>
    <numFmt numFmtId="171" formatCode="_(* #,##0.000_);_(* \(#,##0.000\);_(* &quot;-&quot;_);_(@_)"/>
    <numFmt numFmtId="172" formatCode="_-* #,##0\ _F_-;\-* #,##0\ _F_-;_-* &quot;-&quot;\ _F_-;_-@_-"/>
    <numFmt numFmtId="173" formatCode="_(* #,##0.0000_);_(* \(#,##0.00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</numFmts>
  <fonts count="10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i/>
      <sz val="6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sz val="13"/>
      <color indexed="10"/>
      <name val="Times New Roman"/>
      <family val="1"/>
    </font>
    <font>
      <b/>
      <sz val="12"/>
      <name val="VNI-Times"/>
      <family val="0"/>
    </font>
    <font>
      <sz val="12"/>
      <name val="VNI-Times"/>
      <family val="0"/>
    </font>
    <font>
      <b/>
      <i/>
      <u val="single"/>
      <sz val="11"/>
      <name val="VNI-Times"/>
      <family val="0"/>
    </font>
    <font>
      <b/>
      <sz val="8"/>
      <name val="VNI-Times"/>
      <family val="0"/>
    </font>
    <font>
      <b/>
      <sz val="10"/>
      <name val="VNI-Times"/>
      <family val="0"/>
    </font>
    <font>
      <b/>
      <sz val="14"/>
      <name val="VNI-Times"/>
      <family val="0"/>
    </font>
    <font>
      <b/>
      <sz val="14"/>
      <color indexed="10"/>
      <name val="VNI-Times"/>
      <family val="0"/>
    </font>
    <font>
      <sz val="10"/>
      <name val="VNI-Times"/>
      <family val="0"/>
    </font>
    <font>
      <i/>
      <sz val="10"/>
      <name val="Arial"/>
      <family val="2"/>
    </font>
    <font>
      <sz val="14"/>
      <color indexed="8"/>
      <name val="Times New Roman"/>
      <family val="1"/>
    </font>
    <font>
      <b/>
      <u val="single"/>
      <sz val="12"/>
      <name val="Times New Roman"/>
      <family val="1"/>
    </font>
    <font>
      <i/>
      <sz val="4"/>
      <name val="Times New Roman"/>
      <family val="1"/>
    </font>
    <font>
      <b/>
      <u val="single"/>
      <sz val="8"/>
      <name val="Times New Roman"/>
      <family val="1"/>
    </font>
    <font>
      <i/>
      <sz val="6"/>
      <name val="Arial"/>
      <family val="2"/>
    </font>
    <font>
      <i/>
      <u val="single"/>
      <sz val="12"/>
      <name val="Times New Roman"/>
      <family val="1"/>
    </font>
    <font>
      <b/>
      <i/>
      <sz val="14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hair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dotted"/>
      <bottom style="hair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/>
      <right style="medium"/>
      <top style="hair"/>
      <bottom style="dotted"/>
    </border>
    <border>
      <left>
        <color indexed="63"/>
      </left>
      <right style="medium"/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 style="medium"/>
      <right style="thin"/>
      <top style="hair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hair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ashed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8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16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1" xfId="0" applyFont="1" applyBorder="1" applyAlignment="1" quotePrefix="1">
      <alignment vertical="center"/>
    </xf>
    <xf numFmtId="0" fontId="7" fillId="0" borderId="12" xfId="0" applyFont="1" applyBorder="1" applyAlignment="1" quotePrefix="1">
      <alignment vertical="center"/>
    </xf>
    <xf numFmtId="0" fontId="7" fillId="0" borderId="13" xfId="0" applyFont="1" applyBorder="1" applyAlignment="1" quotePrefix="1">
      <alignment vertical="center"/>
    </xf>
    <xf numFmtId="0" fontId="7" fillId="0" borderId="14" xfId="0" applyFont="1" applyBorder="1" applyAlignment="1" quotePrefix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30" xfId="0" applyFont="1" applyBorder="1" applyAlignment="1" quotePrefix="1">
      <alignment horizontal="center" vertical="center"/>
    </xf>
    <xf numFmtId="0" fontId="1" fillId="0" borderId="30" xfId="0" applyFont="1" applyBorder="1" applyAlignment="1" quotePrefix="1">
      <alignment horizontal="center" vertical="center"/>
    </xf>
    <xf numFmtId="0" fontId="1" fillId="0" borderId="31" xfId="0" applyFont="1" applyBorder="1" applyAlignment="1" quotePrefix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41" fontId="8" fillId="0" borderId="15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30" xfId="0" applyFont="1" applyBorder="1" applyAlignment="1">
      <alignment horizontal="center" vertical="center"/>
    </xf>
    <xf numFmtId="41" fontId="6" fillId="0" borderId="33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41" fontId="6" fillId="0" borderId="39" xfId="0" applyNumberFormat="1" applyFont="1" applyBorder="1" applyAlignment="1">
      <alignment vertical="center"/>
    </xf>
    <xf numFmtId="41" fontId="7" fillId="0" borderId="40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41" fontId="7" fillId="0" borderId="41" xfId="0" applyNumberFormat="1" applyFont="1" applyBorder="1" applyAlignment="1">
      <alignment vertical="center"/>
    </xf>
    <xf numFmtId="41" fontId="6" fillId="0" borderId="42" xfId="0" applyNumberFormat="1" applyFont="1" applyBorder="1" applyAlignment="1">
      <alignment vertical="center"/>
    </xf>
    <xf numFmtId="41" fontId="7" fillId="0" borderId="43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41" fontId="6" fillId="0" borderId="12" xfId="0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41" fontId="6" fillId="0" borderId="49" xfId="0" applyNumberFormat="1" applyFont="1" applyBorder="1" applyAlignment="1">
      <alignment vertical="center"/>
    </xf>
    <xf numFmtId="41" fontId="7" fillId="0" borderId="50" xfId="0" applyNumberFormat="1" applyFont="1" applyBorder="1" applyAlignment="1">
      <alignment vertical="center"/>
    </xf>
    <xf numFmtId="41" fontId="7" fillId="0" borderId="45" xfId="0" applyNumberFormat="1" applyFont="1" applyBorder="1" applyAlignment="1">
      <alignment vertical="center"/>
    </xf>
    <xf numFmtId="41" fontId="7" fillId="0" borderId="46" xfId="0" applyNumberFormat="1" applyFont="1" applyBorder="1" applyAlignment="1">
      <alignment vertical="center"/>
    </xf>
    <xf numFmtId="41" fontId="6" fillId="0" borderId="51" xfId="0" applyNumberFormat="1" applyFont="1" applyBorder="1" applyAlignment="1">
      <alignment vertical="center"/>
    </xf>
    <xf numFmtId="41" fontId="6" fillId="0" borderId="46" xfId="0" applyNumberFormat="1" applyFont="1" applyBorder="1" applyAlignment="1">
      <alignment vertical="center"/>
    </xf>
    <xf numFmtId="41" fontId="7" fillId="0" borderId="47" xfId="0" applyNumberFormat="1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41" fontId="6" fillId="0" borderId="13" xfId="0" applyNumberFormat="1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41" fontId="6" fillId="0" borderId="57" xfId="0" applyNumberFormat="1" applyFont="1" applyBorder="1" applyAlignment="1">
      <alignment vertical="center"/>
    </xf>
    <xf numFmtId="41" fontId="7" fillId="0" borderId="58" xfId="0" applyNumberFormat="1" applyFont="1" applyBorder="1" applyAlignment="1">
      <alignment vertical="center"/>
    </xf>
    <xf numFmtId="41" fontId="7" fillId="0" borderId="53" xfId="0" applyNumberFormat="1" applyFont="1" applyBorder="1" applyAlignment="1">
      <alignment vertical="center"/>
    </xf>
    <xf numFmtId="41" fontId="7" fillId="0" borderId="54" xfId="0" applyNumberFormat="1" applyFont="1" applyBorder="1" applyAlignment="1">
      <alignment vertical="center"/>
    </xf>
    <xf numFmtId="41" fontId="6" fillId="0" borderId="59" xfId="0" applyNumberFormat="1" applyFont="1" applyBorder="1" applyAlignment="1">
      <alignment vertical="center"/>
    </xf>
    <xf numFmtId="41" fontId="6" fillId="0" borderId="54" xfId="0" applyNumberFormat="1" applyFont="1" applyBorder="1" applyAlignment="1">
      <alignment vertical="center"/>
    </xf>
    <xf numFmtId="41" fontId="7" fillId="0" borderId="55" xfId="0" applyNumberFormat="1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41" fontId="6" fillId="0" borderId="14" xfId="0" applyNumberFormat="1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41" fontId="6" fillId="0" borderId="64" xfId="0" applyNumberFormat="1" applyFont="1" applyBorder="1" applyAlignment="1">
      <alignment vertical="center"/>
    </xf>
    <xf numFmtId="41" fontId="7" fillId="0" borderId="65" xfId="0" applyNumberFormat="1" applyFont="1" applyBorder="1" applyAlignment="1">
      <alignment vertical="center"/>
    </xf>
    <xf numFmtId="41" fontId="7" fillId="0" borderId="60" xfId="0" applyNumberFormat="1" applyFont="1" applyBorder="1" applyAlignment="1">
      <alignment vertical="center"/>
    </xf>
    <xf numFmtId="41" fontId="7" fillId="0" borderId="61" xfId="0" applyNumberFormat="1" applyFont="1" applyBorder="1" applyAlignment="1">
      <alignment vertical="center"/>
    </xf>
    <xf numFmtId="41" fontId="6" fillId="0" borderId="66" xfId="0" applyNumberFormat="1" applyFont="1" applyBorder="1" applyAlignment="1">
      <alignment vertical="center"/>
    </xf>
    <xf numFmtId="41" fontId="7" fillId="0" borderId="62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3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41" fontId="6" fillId="0" borderId="39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67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1" fontId="6" fillId="0" borderId="57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41" fontId="7" fillId="0" borderId="37" xfId="0" applyNumberFormat="1" applyFont="1" applyBorder="1" applyAlignment="1">
      <alignment horizontal="center" vertical="center"/>
    </xf>
    <xf numFmtId="41" fontId="7" fillId="0" borderId="41" xfId="0" applyNumberFormat="1" applyFont="1" applyBorder="1" applyAlignment="1">
      <alignment horizontal="center" vertical="center"/>
    </xf>
    <xf numFmtId="41" fontId="7" fillId="0" borderId="43" xfId="0" applyNumberFormat="1" applyFont="1" applyBorder="1" applyAlignment="1">
      <alignment horizontal="center" vertical="center"/>
    </xf>
    <xf numFmtId="41" fontId="7" fillId="0" borderId="40" xfId="0" applyNumberFormat="1" applyFont="1" applyBorder="1" applyAlignment="1">
      <alignment horizontal="center" vertical="center"/>
    </xf>
    <xf numFmtId="41" fontId="7" fillId="0" borderId="42" xfId="0" applyNumberFormat="1" applyFont="1" applyBorder="1" applyAlignment="1">
      <alignment horizontal="center" vertical="center"/>
    </xf>
    <xf numFmtId="41" fontId="7" fillId="0" borderId="53" xfId="0" applyNumberFormat="1" applyFont="1" applyBorder="1" applyAlignment="1">
      <alignment horizontal="center" vertical="center"/>
    </xf>
    <xf numFmtId="41" fontId="7" fillId="0" borderId="54" xfId="0" applyNumberFormat="1" applyFont="1" applyBorder="1" applyAlignment="1">
      <alignment horizontal="center" vertical="center"/>
    </xf>
    <xf numFmtId="41" fontId="7" fillId="0" borderId="55" xfId="0" applyNumberFormat="1" applyFont="1" applyBorder="1" applyAlignment="1">
      <alignment horizontal="center" vertical="center"/>
    </xf>
    <xf numFmtId="41" fontId="7" fillId="0" borderId="58" xfId="0" applyNumberFormat="1" applyFont="1" applyBorder="1" applyAlignment="1">
      <alignment horizontal="center" vertical="center"/>
    </xf>
    <xf numFmtId="41" fontId="7" fillId="0" borderId="59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41" fontId="7" fillId="0" borderId="34" xfId="0" applyNumberFormat="1" applyFont="1" applyBorder="1" applyAlignment="1">
      <alignment horizontal="center" vertical="center"/>
    </xf>
    <xf numFmtId="41" fontId="7" fillId="0" borderId="35" xfId="0" applyNumberFormat="1" applyFont="1" applyBorder="1" applyAlignment="1">
      <alignment horizontal="center" vertical="center"/>
    </xf>
    <xf numFmtId="41" fontId="7" fillId="0" borderId="36" xfId="0" applyNumberFormat="1" applyFont="1" applyBorder="1" applyAlignment="1">
      <alignment horizontal="center" vertical="center"/>
    </xf>
    <xf numFmtId="41" fontId="6" fillId="0" borderId="68" xfId="0" applyNumberFormat="1" applyFont="1" applyBorder="1" applyAlignment="1">
      <alignment horizontal="center" vertical="center"/>
    </xf>
    <xf numFmtId="41" fontId="7" fillId="0" borderId="69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1" fontId="7" fillId="0" borderId="70" xfId="0" applyNumberFormat="1" applyFont="1" applyBorder="1" applyAlignment="1">
      <alignment horizontal="center" vertical="center"/>
    </xf>
    <xf numFmtId="0" fontId="7" fillId="0" borderId="71" xfId="0" applyFont="1" applyBorder="1" applyAlignment="1" quotePrefix="1">
      <alignment horizontal="center" vertical="center"/>
    </xf>
    <xf numFmtId="0" fontId="7" fillId="0" borderId="72" xfId="0" applyFont="1" applyBorder="1" applyAlignment="1">
      <alignment horizontal="center" vertical="center"/>
    </xf>
    <xf numFmtId="41" fontId="6" fillId="0" borderId="72" xfId="0" applyNumberFormat="1" applyFont="1" applyBorder="1" applyAlignment="1">
      <alignment horizontal="center" vertical="center"/>
    </xf>
    <xf numFmtId="41" fontId="7" fillId="0" borderId="73" xfId="0" applyNumberFormat="1" applyFont="1" applyBorder="1" applyAlignment="1">
      <alignment horizontal="center" vertical="center"/>
    </xf>
    <xf numFmtId="41" fontId="7" fillId="0" borderId="74" xfId="0" applyNumberFormat="1" applyFont="1" applyBorder="1" applyAlignment="1">
      <alignment horizontal="center" vertical="center"/>
    </xf>
    <xf numFmtId="41" fontId="7" fillId="0" borderId="75" xfId="0" applyNumberFormat="1" applyFont="1" applyBorder="1" applyAlignment="1">
      <alignment horizontal="center" vertical="center"/>
    </xf>
    <xf numFmtId="41" fontId="6" fillId="0" borderId="76" xfId="0" applyNumberFormat="1" applyFont="1" applyBorder="1" applyAlignment="1">
      <alignment horizontal="center" vertical="center"/>
    </xf>
    <xf numFmtId="41" fontId="7" fillId="0" borderId="77" xfId="0" applyNumberFormat="1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41" fontId="7" fillId="0" borderId="78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79" xfId="0" applyFont="1" applyBorder="1" applyAlignment="1">
      <alignment horizontal="center" vertical="center"/>
    </xf>
    <xf numFmtId="41" fontId="6" fillId="0" borderId="7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41" fontId="7" fillId="0" borderId="38" xfId="0" applyNumberFormat="1" applyFont="1" applyBorder="1" applyAlignment="1">
      <alignment vertical="center"/>
    </xf>
    <xf numFmtId="41" fontId="7" fillId="0" borderId="48" xfId="0" applyNumberFormat="1" applyFont="1" applyBorder="1" applyAlignment="1">
      <alignment vertical="center"/>
    </xf>
    <xf numFmtId="41" fontId="7" fillId="0" borderId="56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41" fontId="6" fillId="0" borderId="15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41" fontId="6" fillId="0" borderId="23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25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6" fillId="0" borderId="32" xfId="0" applyNumberFormat="1" applyFont="1" applyBorder="1" applyAlignment="1">
      <alignment vertical="center"/>
    </xf>
    <xf numFmtId="41" fontId="7" fillId="0" borderId="30" xfId="0" applyNumberFormat="1" applyFont="1" applyBorder="1" applyAlignment="1">
      <alignment vertical="center"/>
    </xf>
    <xf numFmtId="41" fontId="7" fillId="0" borderId="42" xfId="0" applyNumberFormat="1" applyFont="1" applyBorder="1" applyAlignment="1">
      <alignment vertical="center"/>
    </xf>
    <xf numFmtId="41" fontId="7" fillId="0" borderId="67" xfId="0" applyNumberFormat="1" applyFont="1" applyBorder="1" applyAlignment="1">
      <alignment vertical="center"/>
    </xf>
    <xf numFmtId="41" fontId="7" fillId="0" borderId="59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41" fontId="7" fillId="0" borderId="73" xfId="0" applyNumberFormat="1" applyFont="1" applyBorder="1" applyAlignment="1">
      <alignment vertical="center"/>
    </xf>
    <xf numFmtId="41" fontId="7" fillId="0" borderId="74" xfId="0" applyNumberFormat="1" applyFont="1" applyBorder="1" applyAlignment="1">
      <alignment vertical="center"/>
    </xf>
    <xf numFmtId="41" fontId="7" fillId="0" borderId="75" xfId="0" applyNumberFormat="1" applyFont="1" applyBorder="1" applyAlignment="1">
      <alignment vertical="center"/>
    </xf>
    <xf numFmtId="41" fontId="6" fillId="0" borderId="76" xfId="0" applyNumberFormat="1" applyFont="1" applyBorder="1" applyAlignment="1">
      <alignment vertical="center"/>
    </xf>
    <xf numFmtId="41" fontId="7" fillId="0" borderId="77" xfId="0" applyNumberFormat="1" applyFont="1" applyBorder="1" applyAlignment="1">
      <alignment vertical="center"/>
    </xf>
    <xf numFmtId="41" fontId="7" fillId="0" borderId="71" xfId="0" applyNumberFormat="1" applyFont="1" applyBorder="1" applyAlignment="1">
      <alignment vertical="center"/>
    </xf>
    <xf numFmtId="41" fontId="7" fillId="0" borderId="78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1" fontId="6" fillId="0" borderId="80" xfId="0" applyNumberFormat="1" applyFont="1" applyBorder="1" applyAlignment="1">
      <alignment vertical="center"/>
    </xf>
    <xf numFmtId="41" fontId="7" fillId="0" borderId="81" xfId="0" applyNumberFormat="1" applyFont="1" applyBorder="1" applyAlignment="1">
      <alignment vertical="center"/>
    </xf>
    <xf numFmtId="41" fontId="7" fillId="0" borderId="82" xfId="0" applyNumberFormat="1" applyFont="1" applyBorder="1" applyAlignment="1">
      <alignment vertical="center"/>
    </xf>
    <xf numFmtId="41" fontId="7" fillId="0" borderId="83" xfId="0" applyNumberFormat="1" applyFont="1" applyBorder="1" applyAlignment="1">
      <alignment vertical="center"/>
    </xf>
    <xf numFmtId="41" fontId="6" fillId="0" borderId="82" xfId="0" applyNumberFormat="1" applyFont="1" applyBorder="1" applyAlignment="1">
      <alignment vertical="center"/>
    </xf>
    <xf numFmtId="41" fontId="6" fillId="0" borderId="84" xfId="0" applyNumberFormat="1" applyFont="1" applyBorder="1" applyAlignment="1">
      <alignment vertical="center"/>
    </xf>
    <xf numFmtId="41" fontId="7" fillId="0" borderId="85" xfId="0" applyNumberFormat="1" applyFont="1" applyBorder="1" applyAlignment="1">
      <alignment vertical="center"/>
    </xf>
    <xf numFmtId="41" fontId="7" fillId="0" borderId="86" xfId="0" applyNumberFormat="1" applyFont="1" applyBorder="1" applyAlignment="1">
      <alignment vertical="center"/>
    </xf>
    <xf numFmtId="41" fontId="7" fillId="0" borderId="87" xfId="0" applyNumberFormat="1" applyFont="1" applyBorder="1" applyAlignment="1">
      <alignment vertical="center"/>
    </xf>
    <xf numFmtId="41" fontId="6" fillId="0" borderId="86" xfId="0" applyNumberFormat="1" applyFont="1" applyBorder="1" applyAlignment="1">
      <alignment vertical="center"/>
    </xf>
    <xf numFmtId="41" fontId="6" fillId="0" borderId="88" xfId="0" applyNumberFormat="1" applyFont="1" applyBorder="1" applyAlignment="1">
      <alignment vertical="center"/>
    </xf>
    <xf numFmtId="41" fontId="6" fillId="0" borderId="89" xfId="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0" fontId="7" fillId="0" borderId="90" xfId="0" applyFont="1" applyBorder="1" applyAlignment="1">
      <alignment horizontal="center" vertical="center"/>
    </xf>
    <xf numFmtId="0" fontId="1" fillId="0" borderId="90" xfId="0" applyFont="1" applyBorder="1" applyAlignment="1" quotePrefix="1">
      <alignment vertical="center"/>
    </xf>
    <xf numFmtId="41" fontId="7" fillId="0" borderId="91" xfId="0" applyNumberFormat="1" applyFont="1" applyBorder="1" applyAlignment="1">
      <alignment vertical="center"/>
    </xf>
    <xf numFmtId="41" fontId="7" fillId="0" borderId="92" xfId="0" applyNumberFormat="1" applyFont="1" applyBorder="1" applyAlignment="1">
      <alignment vertical="center"/>
    </xf>
    <xf numFmtId="41" fontId="6" fillId="0" borderId="93" xfId="0" applyNumberFormat="1" applyFont="1" applyBorder="1" applyAlignment="1">
      <alignment vertical="center"/>
    </xf>
    <xf numFmtId="41" fontId="6" fillId="0" borderId="94" xfId="0" applyNumberFormat="1" applyFont="1" applyBorder="1" applyAlignment="1">
      <alignment vertical="center"/>
    </xf>
    <xf numFmtId="0" fontId="7" fillId="0" borderId="95" xfId="0" applyFont="1" applyBorder="1" applyAlignment="1">
      <alignment horizontal="center" vertical="center"/>
    </xf>
    <xf numFmtId="0" fontId="1" fillId="0" borderId="95" xfId="0" applyFont="1" applyBorder="1" applyAlignment="1" quotePrefix="1">
      <alignment vertical="center"/>
    </xf>
    <xf numFmtId="41" fontId="6" fillId="0" borderId="96" xfId="0" applyNumberFormat="1" applyFont="1" applyBorder="1" applyAlignment="1">
      <alignment vertical="center"/>
    </xf>
    <xf numFmtId="41" fontId="7" fillId="0" borderId="97" xfId="0" applyNumberFormat="1" applyFont="1" applyBorder="1" applyAlignment="1">
      <alignment vertical="center"/>
    </xf>
    <xf numFmtId="41" fontId="7" fillId="0" borderId="96" xfId="0" applyNumberFormat="1" applyFont="1" applyBorder="1" applyAlignment="1">
      <alignment vertical="center"/>
    </xf>
    <xf numFmtId="41" fontId="7" fillId="0" borderId="98" xfId="0" applyNumberFormat="1" applyFont="1" applyBorder="1" applyAlignment="1">
      <alignment vertical="center"/>
    </xf>
    <xf numFmtId="41" fontId="6" fillId="0" borderId="99" xfId="0" applyNumberFormat="1" applyFont="1" applyBorder="1" applyAlignment="1">
      <alignment vertical="center"/>
    </xf>
    <xf numFmtId="41" fontId="7" fillId="0" borderId="100" xfId="0" applyNumberFormat="1" applyFont="1" applyBorder="1" applyAlignment="1">
      <alignment vertical="center"/>
    </xf>
    <xf numFmtId="41" fontId="6" fillId="0" borderId="101" xfId="0" applyNumberFormat="1" applyFont="1" applyBorder="1" applyAlignment="1">
      <alignment vertical="center"/>
    </xf>
    <xf numFmtId="41" fontId="6" fillId="0" borderId="102" xfId="0" applyNumberFormat="1" applyFont="1" applyBorder="1" applyAlignment="1">
      <alignment vertical="center"/>
    </xf>
    <xf numFmtId="41" fontId="7" fillId="0" borderId="103" xfId="0" applyNumberFormat="1" applyFont="1" applyBorder="1" applyAlignment="1">
      <alignment vertical="center"/>
    </xf>
    <xf numFmtId="41" fontId="7" fillId="0" borderId="97" xfId="0" applyNumberFormat="1" applyFont="1" applyBorder="1" applyAlignment="1" quotePrefix="1">
      <alignment vertical="center"/>
    </xf>
    <xf numFmtId="0" fontId="7" fillId="0" borderId="104" xfId="0" applyFont="1" applyBorder="1" applyAlignment="1">
      <alignment horizontal="center" vertical="center"/>
    </xf>
    <xf numFmtId="0" fontId="1" fillId="0" borderId="104" xfId="0" applyFont="1" applyBorder="1" applyAlignment="1" quotePrefix="1">
      <alignment vertical="center"/>
    </xf>
    <xf numFmtId="0" fontId="7" fillId="0" borderId="105" xfId="0" applyFont="1" applyBorder="1" applyAlignment="1">
      <alignment horizontal="center" vertical="center"/>
    </xf>
    <xf numFmtId="41" fontId="7" fillId="0" borderId="106" xfId="0" applyNumberFormat="1" applyFont="1" applyBorder="1" applyAlignment="1">
      <alignment vertical="center"/>
    </xf>
    <xf numFmtId="41" fontId="7" fillId="0" borderId="107" xfId="0" applyNumberFormat="1" applyFont="1" applyBorder="1" applyAlignment="1">
      <alignment vertical="center"/>
    </xf>
    <xf numFmtId="41" fontId="6" fillId="0" borderId="108" xfId="0" applyNumberFormat="1" applyFont="1" applyBorder="1" applyAlignment="1">
      <alignment vertical="center"/>
    </xf>
    <xf numFmtId="41" fontId="6" fillId="0" borderId="109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30" xfId="0" applyFont="1" applyBorder="1" applyAlignment="1" quotePrefix="1">
      <alignment vertical="center"/>
    </xf>
    <xf numFmtId="41" fontId="6" fillId="0" borderId="41" xfId="0" applyNumberFormat="1" applyFont="1" applyBorder="1" applyAlignment="1">
      <alignment vertical="center"/>
    </xf>
    <xf numFmtId="0" fontId="1" fillId="0" borderId="44" xfId="0" applyFont="1" applyBorder="1" applyAlignment="1" quotePrefix="1">
      <alignment vertical="center"/>
    </xf>
    <xf numFmtId="0" fontId="1" fillId="0" borderId="71" xfId="0" applyFont="1" applyBorder="1" applyAlignment="1" quotePrefix="1">
      <alignment vertical="center"/>
    </xf>
    <xf numFmtId="41" fontId="6" fillId="0" borderId="74" xfId="0" applyNumberFormat="1" applyFont="1" applyBorder="1" applyAlignment="1">
      <alignment vertical="center"/>
    </xf>
    <xf numFmtId="41" fontId="7" fillId="0" borderId="110" xfId="0" applyNumberFormat="1" applyFont="1" applyBorder="1" applyAlignment="1">
      <alignment vertical="center"/>
    </xf>
    <xf numFmtId="41" fontId="6" fillId="0" borderId="78" xfId="0" applyNumberFormat="1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1" fillId="0" borderId="67" xfId="0" applyFont="1" applyBorder="1" applyAlignment="1" quotePrefix="1">
      <alignment vertical="center"/>
    </xf>
    <xf numFmtId="0" fontId="1" fillId="0" borderId="90" xfId="0" applyFont="1" applyBorder="1" applyAlignment="1" quotePrefix="1">
      <alignment horizontal="left" vertical="center"/>
    </xf>
    <xf numFmtId="0" fontId="1" fillId="0" borderId="95" xfId="0" applyFont="1" applyBorder="1" applyAlignment="1" quotePrefix="1">
      <alignment horizontal="left" vertical="center"/>
    </xf>
    <xf numFmtId="0" fontId="1" fillId="0" borderId="79" xfId="0" applyFont="1" applyBorder="1" applyAlignment="1" quotePrefix="1">
      <alignment horizontal="left" vertical="center"/>
    </xf>
    <xf numFmtId="41" fontId="7" fillId="0" borderId="11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12" xfId="0" applyNumberFormat="1" applyFont="1" applyBorder="1" applyAlignment="1">
      <alignment vertical="center"/>
    </xf>
    <xf numFmtId="41" fontId="6" fillId="0" borderId="113" xfId="0" applyNumberFormat="1" applyFont="1" applyBorder="1" applyAlignment="1">
      <alignment vertical="center"/>
    </xf>
    <xf numFmtId="41" fontId="7" fillId="0" borderId="114" xfId="0" applyNumberFormat="1" applyFont="1" applyBorder="1" applyAlignment="1">
      <alignment vertical="center"/>
    </xf>
    <xf numFmtId="41" fontId="6" fillId="0" borderId="115" xfId="0" applyNumberFormat="1" applyFont="1" applyBorder="1" applyAlignment="1">
      <alignment vertical="center"/>
    </xf>
    <xf numFmtId="41" fontId="6" fillId="0" borderId="116" xfId="0" applyNumberFormat="1" applyFont="1" applyBorder="1" applyAlignment="1">
      <alignment vertical="center"/>
    </xf>
    <xf numFmtId="41" fontId="7" fillId="0" borderId="117" xfId="0" applyNumberFormat="1" applyFont="1" applyBorder="1" applyAlignment="1">
      <alignment vertical="center"/>
    </xf>
    <xf numFmtId="0" fontId="1" fillId="0" borderId="104" xfId="0" applyFont="1" applyBorder="1" applyAlignment="1" quotePrefix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41" fontId="6" fillId="0" borderId="118" xfId="0" applyNumberFormat="1" applyFont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41" fontId="6" fillId="0" borderId="29" xfId="0" applyNumberFormat="1" applyFont="1" applyBorder="1" applyAlignment="1">
      <alignment vertical="center"/>
    </xf>
    <xf numFmtId="41" fontId="6" fillId="0" borderId="119" xfId="0" applyNumberFormat="1" applyFont="1" applyBorder="1" applyAlignment="1">
      <alignment vertical="center"/>
    </xf>
    <xf numFmtId="41" fontId="6" fillId="0" borderId="26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9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79" xfId="0" applyFont="1" applyFill="1" applyBorder="1" applyAlignment="1" quotePrefix="1">
      <alignment vertical="center"/>
    </xf>
    <xf numFmtId="0" fontId="10" fillId="0" borderId="0" xfId="0" applyFont="1" applyBorder="1" applyAlignment="1">
      <alignment vertical="center"/>
    </xf>
    <xf numFmtId="0" fontId="1" fillId="0" borderId="30" xfId="0" applyFont="1" applyBorder="1" applyAlignment="1" quotePrefix="1">
      <alignment horizontal="left" vertical="center"/>
    </xf>
    <xf numFmtId="0" fontId="1" fillId="0" borderId="44" xfId="0" applyFont="1" applyBorder="1" applyAlignment="1" quotePrefix="1">
      <alignment horizontal="left" vertical="center"/>
    </xf>
    <xf numFmtId="0" fontId="1" fillId="0" borderId="67" xfId="0" applyFont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41" fontId="7" fillId="0" borderId="120" xfId="0" applyNumberFormat="1" applyFont="1" applyBorder="1" applyAlignment="1">
      <alignment vertical="center"/>
    </xf>
    <xf numFmtId="41" fontId="7" fillId="0" borderId="121" xfId="0" applyNumberFormat="1" applyFont="1" applyBorder="1" applyAlignment="1">
      <alignment vertical="center"/>
    </xf>
    <xf numFmtId="41" fontId="6" fillId="0" borderId="122" xfId="0" applyNumberFormat="1" applyFont="1" applyBorder="1" applyAlignment="1">
      <alignment vertical="center"/>
    </xf>
    <xf numFmtId="41" fontId="7" fillId="0" borderId="89" xfId="0" applyNumberFormat="1" applyFont="1" applyBorder="1" applyAlignment="1">
      <alignment vertical="center"/>
    </xf>
    <xf numFmtId="41" fontId="7" fillId="0" borderId="123" xfId="0" applyNumberFormat="1" applyFont="1" applyBorder="1" applyAlignment="1">
      <alignment vertical="center"/>
    </xf>
    <xf numFmtId="41" fontId="7" fillId="0" borderId="124" xfId="0" applyNumberFormat="1" applyFont="1" applyBorder="1" applyAlignment="1">
      <alignment vertical="center"/>
    </xf>
    <xf numFmtId="0" fontId="7" fillId="0" borderId="125" xfId="0" applyFont="1" applyBorder="1" applyAlignment="1">
      <alignment horizontal="center" vertical="center" wrapText="1"/>
    </xf>
    <xf numFmtId="0" fontId="7" fillId="0" borderId="12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right"/>
    </xf>
    <xf numFmtId="0" fontId="4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41" fontId="18" fillId="0" borderId="0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6" fillId="0" borderId="128" xfId="0" applyNumberFormat="1" applyFont="1" applyBorder="1" applyAlignment="1">
      <alignment vertical="center"/>
    </xf>
    <xf numFmtId="41" fontId="7" fillId="0" borderId="129" xfId="0" applyNumberFormat="1" applyFont="1" applyBorder="1" applyAlignment="1">
      <alignment vertical="center"/>
    </xf>
    <xf numFmtId="41" fontId="7" fillId="0" borderId="130" xfId="0" applyNumberFormat="1" applyFont="1" applyBorder="1" applyAlignment="1">
      <alignment vertical="center"/>
    </xf>
    <xf numFmtId="41" fontId="7" fillId="0" borderId="131" xfId="0" applyNumberFormat="1" applyFont="1" applyBorder="1" applyAlignment="1">
      <alignment vertical="center"/>
    </xf>
    <xf numFmtId="0" fontId="7" fillId="0" borderId="113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1" fontId="29" fillId="0" borderId="5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41" fontId="32" fillId="0" borderId="22" xfId="0" applyNumberFormat="1" applyFont="1" applyBorder="1" applyAlignment="1">
      <alignment vertical="center"/>
    </xf>
    <xf numFmtId="41" fontId="32" fillId="0" borderId="21" xfId="0" applyNumberFormat="1" applyFont="1" applyBorder="1" applyAlignment="1">
      <alignment vertical="center"/>
    </xf>
    <xf numFmtId="41" fontId="32" fillId="0" borderId="25" xfId="0" applyNumberFormat="1" applyFont="1" applyBorder="1" applyAlignment="1">
      <alignment vertical="center"/>
    </xf>
    <xf numFmtId="41" fontId="32" fillId="0" borderId="15" xfId="0" applyNumberFormat="1" applyFont="1" applyBorder="1" applyAlignment="1">
      <alignment vertical="center"/>
    </xf>
    <xf numFmtId="41" fontId="32" fillId="0" borderId="16" xfId="0" applyNumberFormat="1" applyFont="1" applyBorder="1" applyAlignment="1">
      <alignment vertical="center"/>
    </xf>
    <xf numFmtId="41" fontId="32" fillId="0" borderId="32" xfId="0" applyNumberFormat="1" applyFont="1" applyBorder="1" applyAlignment="1">
      <alignment vertical="center"/>
    </xf>
    <xf numFmtId="41" fontId="32" fillId="0" borderId="23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44" xfId="0" applyFont="1" applyBorder="1" applyAlignment="1">
      <alignment horizontal="center" vertical="center"/>
    </xf>
    <xf numFmtId="41" fontId="32" fillId="0" borderId="99" xfId="0" applyNumberFormat="1" applyFont="1" applyBorder="1" applyAlignment="1">
      <alignment vertical="center"/>
    </xf>
    <xf numFmtId="41" fontId="29" fillId="0" borderId="97" xfId="0" applyNumberFormat="1" applyFont="1" applyBorder="1" applyAlignment="1">
      <alignment vertical="center"/>
    </xf>
    <xf numFmtId="41" fontId="29" fillId="0" borderId="96" xfId="0" applyNumberFormat="1" applyFont="1" applyBorder="1" applyAlignment="1">
      <alignment vertical="center"/>
    </xf>
    <xf numFmtId="41" fontId="29" fillId="0" borderId="98" xfId="0" applyNumberFormat="1" applyFont="1" applyBorder="1" applyAlignment="1">
      <alignment vertical="center"/>
    </xf>
    <xf numFmtId="41" fontId="32" fillId="0" borderId="102" xfId="0" applyNumberFormat="1" applyFont="1" applyBorder="1" applyAlignment="1">
      <alignment vertical="center"/>
    </xf>
    <xf numFmtId="41" fontId="29" fillId="0" borderId="100" xfId="0" applyNumberFormat="1" applyFont="1" applyBorder="1" applyAlignment="1">
      <alignment vertical="center"/>
    </xf>
    <xf numFmtId="41" fontId="29" fillId="0" borderId="103" xfId="0" applyNumberFormat="1" applyFont="1" applyBorder="1" applyAlignment="1">
      <alignment vertical="center"/>
    </xf>
    <xf numFmtId="0" fontId="29" fillId="0" borderId="67" xfId="0" applyFont="1" applyBorder="1" applyAlignment="1">
      <alignment horizontal="center" vertical="center"/>
    </xf>
    <xf numFmtId="41" fontId="32" fillId="0" borderId="88" xfId="0" applyNumberFormat="1" applyFont="1" applyBorder="1" applyAlignment="1">
      <alignment vertical="center"/>
    </xf>
    <xf numFmtId="41" fontId="29" fillId="0" borderId="123" xfId="0" applyNumberFormat="1" applyFont="1" applyBorder="1" applyAlignment="1">
      <alignment vertical="center"/>
    </xf>
    <xf numFmtId="41" fontId="29" fillId="0" borderId="89" xfId="0" applyNumberFormat="1" applyFont="1" applyBorder="1" applyAlignment="1">
      <alignment vertical="center"/>
    </xf>
    <xf numFmtId="41" fontId="29" fillId="0" borderId="130" xfId="0" applyNumberFormat="1" applyFont="1" applyBorder="1" applyAlignment="1">
      <alignment vertical="center"/>
    </xf>
    <xf numFmtId="41" fontId="32" fillId="0" borderId="122" xfId="0" applyNumberFormat="1" applyFont="1" applyBorder="1" applyAlignment="1">
      <alignment vertical="center"/>
    </xf>
    <xf numFmtId="41" fontId="29" fillId="0" borderId="124" xfId="0" applyNumberFormat="1" applyFont="1" applyBorder="1" applyAlignment="1">
      <alignment vertical="center"/>
    </xf>
    <xf numFmtId="41" fontId="29" fillId="0" borderId="131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41" fontId="33" fillId="0" borderId="15" xfId="0" applyNumberFormat="1" applyFont="1" applyBorder="1" applyAlignment="1">
      <alignment vertical="center"/>
    </xf>
    <xf numFmtId="41" fontId="33" fillId="0" borderId="21" xfId="0" applyNumberFormat="1" applyFont="1" applyBorder="1" applyAlignment="1">
      <alignment vertical="center"/>
    </xf>
    <xf numFmtId="41" fontId="33" fillId="0" borderId="23" xfId="0" applyNumberFormat="1" applyFont="1" applyBorder="1" applyAlignment="1">
      <alignment vertical="center"/>
    </xf>
    <xf numFmtId="41" fontId="33" fillId="0" borderId="16" xfId="0" applyNumberFormat="1" applyFont="1" applyBorder="1" applyAlignment="1">
      <alignment vertical="center"/>
    </xf>
    <xf numFmtId="41" fontId="33" fillId="0" borderId="32" xfId="0" applyNumberFormat="1" applyFont="1" applyBorder="1" applyAlignment="1">
      <alignment vertical="center"/>
    </xf>
    <xf numFmtId="41" fontId="33" fillId="0" borderId="25" xfId="0" applyNumberFormat="1" applyFont="1" applyBorder="1" applyAlignment="1">
      <alignment vertical="center"/>
    </xf>
    <xf numFmtId="41" fontId="33" fillId="0" borderId="22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9" fillId="0" borderId="52" xfId="0" applyFont="1" applyBorder="1" applyAlignment="1">
      <alignment horizontal="center" vertical="center"/>
    </xf>
    <xf numFmtId="0" fontId="29" fillId="0" borderId="14" xfId="0" applyFont="1" applyBorder="1" applyAlignment="1" quotePrefix="1">
      <alignment vertical="center"/>
    </xf>
    <xf numFmtId="0" fontId="33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1" fontId="32" fillId="0" borderId="0" xfId="0" applyNumberFormat="1" applyFont="1" applyBorder="1" applyAlignment="1">
      <alignment vertical="center"/>
    </xf>
    <xf numFmtId="0" fontId="29" fillId="0" borderId="95" xfId="0" applyFont="1" applyBorder="1" applyAlignment="1" quotePrefix="1">
      <alignment vertical="center"/>
    </xf>
    <xf numFmtId="41" fontId="32" fillId="0" borderId="96" xfId="0" applyNumberFormat="1" applyFont="1" applyBorder="1" applyAlignment="1">
      <alignment vertical="center"/>
    </xf>
    <xf numFmtId="0" fontId="29" fillId="0" borderId="104" xfId="0" applyFont="1" applyBorder="1" applyAlignment="1" quotePrefix="1">
      <alignment vertical="center"/>
    </xf>
    <xf numFmtId="41" fontId="29" fillId="0" borderId="85" xfId="0" applyNumberFormat="1" applyFont="1" applyBorder="1" applyAlignment="1">
      <alignment vertical="center"/>
    </xf>
    <xf numFmtId="41" fontId="29" fillId="0" borderId="86" xfId="0" applyNumberFormat="1" applyFont="1" applyBorder="1" applyAlignment="1">
      <alignment vertical="center"/>
    </xf>
    <xf numFmtId="41" fontId="29" fillId="0" borderId="106" xfId="0" applyNumberFormat="1" applyFont="1" applyBorder="1" applyAlignment="1">
      <alignment vertical="center"/>
    </xf>
    <xf numFmtId="41" fontId="29" fillId="0" borderId="107" xfId="0" applyNumberFormat="1" applyFont="1" applyBorder="1" applyAlignment="1">
      <alignment vertical="center"/>
    </xf>
    <xf numFmtId="41" fontId="32" fillId="0" borderId="89" xfId="0" applyNumberFormat="1" applyFont="1" applyBorder="1" applyAlignment="1">
      <alignment vertical="center"/>
    </xf>
    <xf numFmtId="0" fontId="33" fillId="0" borderId="15" xfId="0" applyFont="1" applyBorder="1" applyAlignment="1">
      <alignment horizontal="left" vertical="center"/>
    </xf>
    <xf numFmtId="0" fontId="7" fillId="0" borderId="127" xfId="0" applyFont="1" applyBorder="1" applyAlignment="1">
      <alignment horizontal="center" vertical="center" wrapText="1"/>
    </xf>
    <xf numFmtId="0" fontId="17" fillId="0" borderId="45" xfId="0" applyFont="1" applyBorder="1" applyAlignment="1">
      <alignment vertical="center"/>
    </xf>
    <xf numFmtId="0" fontId="1" fillId="0" borderId="134" xfId="0" applyFont="1" applyBorder="1" applyAlignment="1" quotePrefix="1">
      <alignment vertical="center"/>
    </xf>
    <xf numFmtId="0" fontId="29" fillId="0" borderId="135" xfId="0" applyFont="1" applyBorder="1" applyAlignment="1" quotePrefix="1">
      <alignment vertical="center"/>
    </xf>
    <xf numFmtId="0" fontId="29" fillId="0" borderId="134" xfId="0" applyFont="1" applyBorder="1" applyAlignment="1" quotePrefix="1">
      <alignment vertical="center"/>
    </xf>
    <xf numFmtId="0" fontId="29" fillId="0" borderId="136" xfId="0" applyFont="1" applyBorder="1" applyAlignment="1">
      <alignment horizontal="center" vertical="center"/>
    </xf>
    <xf numFmtId="41" fontId="32" fillId="0" borderId="129" xfId="0" applyNumberFormat="1" applyFont="1" applyBorder="1" applyAlignment="1">
      <alignment vertical="center"/>
    </xf>
    <xf numFmtId="41" fontId="29" fillId="0" borderId="120" xfId="0" applyNumberFormat="1" applyFont="1" applyBorder="1" applyAlignment="1">
      <alignment vertical="center"/>
    </xf>
    <xf numFmtId="41" fontId="29" fillId="0" borderId="129" xfId="0" applyNumberFormat="1" applyFont="1" applyBorder="1" applyAlignment="1">
      <alignment vertical="center"/>
    </xf>
    <xf numFmtId="41" fontId="29" fillId="0" borderId="137" xfId="0" applyNumberFormat="1" applyFont="1" applyBorder="1" applyAlignment="1">
      <alignment vertical="center"/>
    </xf>
    <xf numFmtId="41" fontId="32" fillId="0" borderId="138" xfId="0" applyNumberFormat="1" applyFont="1" applyBorder="1" applyAlignment="1">
      <alignment vertical="center"/>
    </xf>
    <xf numFmtId="41" fontId="32" fillId="0" borderId="128" xfId="0" applyNumberFormat="1" applyFont="1" applyBorder="1" applyAlignment="1">
      <alignment vertical="center"/>
    </xf>
    <xf numFmtId="41" fontId="29" fillId="0" borderId="121" xfId="0" applyNumberFormat="1" applyFont="1" applyBorder="1" applyAlignment="1">
      <alignment vertical="center"/>
    </xf>
    <xf numFmtId="41" fontId="29" fillId="0" borderId="139" xfId="0" applyNumberFormat="1" applyFont="1" applyBorder="1" applyAlignment="1">
      <alignment vertical="center"/>
    </xf>
    <xf numFmtId="0" fontId="29" fillId="0" borderId="126" xfId="0" applyFont="1" applyBorder="1" applyAlignment="1">
      <alignment horizontal="center" vertical="center"/>
    </xf>
    <xf numFmtId="0" fontId="17" fillId="0" borderId="56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" fillId="0" borderId="0" xfId="59" applyFont="1" applyAlignment="1">
      <alignment vertical="center"/>
      <protection/>
    </xf>
    <xf numFmtId="0" fontId="2" fillId="0" borderId="0" xfId="59" applyFont="1" applyAlignment="1">
      <alignment horizontal="center" vertical="center"/>
      <protection/>
    </xf>
    <xf numFmtId="0" fontId="1" fillId="0" borderId="0" xfId="59" applyFont="1" applyAlignment="1">
      <alignment horizontal="center" vertical="center"/>
      <protection/>
    </xf>
    <xf numFmtId="0" fontId="2" fillId="0" borderId="0" xfId="59" applyFont="1" applyBorder="1" applyAlignment="1">
      <alignment vertical="center"/>
      <protection/>
    </xf>
    <xf numFmtId="0" fontId="2" fillId="0" borderId="0" xfId="59" applyFont="1" applyAlignment="1">
      <alignment vertical="center"/>
      <protection/>
    </xf>
    <xf numFmtId="0" fontId="7" fillId="0" borderId="0" xfId="59" applyFont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6" fillId="0" borderId="0" xfId="59" applyFont="1" applyBorder="1" applyAlignment="1">
      <alignment horizontal="center" vertical="center"/>
      <protection/>
    </xf>
    <xf numFmtId="0" fontId="14" fillId="0" borderId="0" xfId="59" applyFont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40" fillId="0" borderId="0" xfId="59" applyFont="1" applyAlignment="1">
      <alignment horizontal="center" vertical="center"/>
      <protection/>
    </xf>
    <xf numFmtId="0" fontId="6" fillId="0" borderId="126" xfId="59" applyFont="1" applyBorder="1" applyAlignment="1">
      <alignment horizontal="center" vertical="center"/>
      <protection/>
    </xf>
    <xf numFmtId="0" fontId="6" fillId="0" borderId="24" xfId="59" applyFont="1" applyBorder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7" fillId="0" borderId="0" xfId="59" applyFont="1" applyAlignment="1">
      <alignment horizontal="left" vertical="center"/>
      <protection/>
    </xf>
    <xf numFmtId="0" fontId="6" fillId="0" borderId="0" xfId="59" applyFont="1" applyAlignment="1">
      <alignment vertical="center"/>
      <protection/>
    </xf>
    <xf numFmtId="0" fontId="40" fillId="0" borderId="22" xfId="59" applyFont="1" applyBorder="1" applyAlignment="1">
      <alignment horizontal="center" vertical="center" wrapText="1"/>
      <protection/>
    </xf>
    <xf numFmtId="0" fontId="36" fillId="0" borderId="0" xfId="59" applyFont="1" applyBorder="1" applyAlignment="1">
      <alignment vertical="center"/>
      <protection/>
    </xf>
    <xf numFmtId="0" fontId="40" fillId="0" borderId="21" xfId="59" applyFont="1" applyBorder="1" applyAlignment="1">
      <alignment horizontal="center" vertical="center" wrapText="1"/>
      <protection/>
    </xf>
    <xf numFmtId="0" fontId="23" fillId="0" borderId="0" xfId="59" applyFont="1" applyAlignment="1">
      <alignment vertical="center"/>
      <protection/>
    </xf>
    <xf numFmtId="0" fontId="7" fillId="0" borderId="0" xfId="59" applyFont="1" applyBorder="1" applyAlignment="1">
      <alignment horizontal="center" vertical="center"/>
      <protection/>
    </xf>
    <xf numFmtId="0" fontId="6" fillId="0" borderId="140" xfId="59" applyFont="1" applyBorder="1" applyAlignment="1">
      <alignment horizontal="center" vertical="center"/>
      <protection/>
    </xf>
    <xf numFmtId="0" fontId="14" fillId="0" borderId="0" xfId="59" applyFont="1" applyAlignment="1">
      <alignment vertical="center"/>
      <protection/>
    </xf>
    <xf numFmtId="0" fontId="7" fillId="0" borderId="0" xfId="59" applyFont="1" applyBorder="1" applyAlignment="1">
      <alignment vertical="center"/>
      <protection/>
    </xf>
    <xf numFmtId="0" fontId="6" fillId="0" borderId="15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left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41" xfId="59" applyFont="1" applyBorder="1" applyAlignment="1">
      <alignment horizontal="center" vertical="center"/>
      <protection/>
    </xf>
    <xf numFmtId="0" fontId="2" fillId="0" borderId="142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right" vertical="center"/>
      <protection/>
    </xf>
    <xf numFmtId="0" fontId="9" fillId="0" borderId="0" xfId="59" applyFont="1" applyBorder="1" applyAlignment="1">
      <alignment horizontal="left" vertical="center"/>
      <protection/>
    </xf>
    <xf numFmtId="0" fontId="41" fillId="0" borderId="0" xfId="59" applyFont="1" applyAlignment="1">
      <alignment vertical="center"/>
      <protection/>
    </xf>
    <xf numFmtId="0" fontId="3" fillId="0" borderId="0" xfId="59" applyFont="1" applyAlignment="1">
      <alignment vertical="center"/>
      <protection/>
    </xf>
    <xf numFmtId="0" fontId="39" fillId="0" borderId="0" xfId="59" applyFont="1" applyAlignment="1">
      <alignment vertical="center"/>
      <protection/>
    </xf>
    <xf numFmtId="0" fontId="1" fillId="0" borderId="0" xfId="59" applyFont="1" applyBorder="1" applyAlignment="1">
      <alignment horizontal="right" vertical="center"/>
      <protection/>
    </xf>
    <xf numFmtId="0" fontId="40" fillId="0" borderId="24" xfId="59" applyFont="1" applyBorder="1" applyAlignment="1">
      <alignment horizontal="center" vertical="center"/>
      <protection/>
    </xf>
    <xf numFmtId="0" fontId="40" fillId="0" borderId="21" xfId="59" applyFont="1" applyBorder="1" applyAlignment="1">
      <alignment horizontal="center" vertical="center"/>
      <protection/>
    </xf>
    <xf numFmtId="0" fontId="40" fillId="0" borderId="25" xfId="59" applyFont="1" applyFill="1" applyBorder="1" applyAlignment="1">
      <alignment horizontal="center" vertical="center" wrapText="1"/>
      <protection/>
    </xf>
    <xf numFmtId="0" fontId="40" fillId="0" borderId="21" xfId="59" applyFont="1" applyFill="1" applyBorder="1" applyAlignment="1">
      <alignment horizontal="center" vertical="center" wrapText="1"/>
      <protection/>
    </xf>
    <xf numFmtId="0" fontId="40" fillId="0" borderId="22" xfId="59" applyFont="1" applyFill="1" applyBorder="1" applyAlignment="1">
      <alignment horizontal="center" vertical="center" wrapText="1"/>
      <protection/>
    </xf>
    <xf numFmtId="0" fontId="6" fillId="0" borderId="143" xfId="59" applyFont="1" applyFill="1" applyBorder="1" applyAlignment="1">
      <alignment horizontal="center" vertical="center"/>
      <protection/>
    </xf>
    <xf numFmtId="0" fontId="6" fillId="0" borderId="144" xfId="59" applyFont="1" applyFill="1" applyBorder="1" applyAlignment="1">
      <alignment horizontal="center" vertical="center"/>
      <protection/>
    </xf>
    <xf numFmtId="0" fontId="7" fillId="0" borderId="0" xfId="59" applyFont="1" applyFill="1" applyAlignment="1">
      <alignment vertical="center"/>
      <protection/>
    </xf>
    <xf numFmtId="0" fontId="6" fillId="0" borderId="145" xfId="59" applyFont="1" applyFill="1" applyBorder="1" applyAlignment="1">
      <alignment horizontal="center" vertical="center"/>
      <protection/>
    </xf>
    <xf numFmtId="0" fontId="6" fillId="0" borderId="146" xfId="59" applyFont="1" applyFill="1" applyBorder="1" applyAlignment="1">
      <alignment horizontal="center" vertical="center"/>
      <protection/>
    </xf>
    <xf numFmtId="0" fontId="6" fillId="0" borderId="147" xfId="59" applyFont="1" applyFill="1" applyBorder="1" applyAlignment="1">
      <alignment horizontal="center" vertical="center"/>
      <protection/>
    </xf>
    <xf numFmtId="0" fontId="6" fillId="0" borderId="148" xfId="59" applyFont="1" applyFill="1" applyBorder="1" applyAlignment="1">
      <alignment horizontal="center" vertical="center"/>
      <protection/>
    </xf>
    <xf numFmtId="0" fontId="6" fillId="0" borderId="149" xfId="59" applyFont="1" applyFill="1" applyBorder="1" applyAlignment="1">
      <alignment horizontal="center" vertical="center"/>
      <protection/>
    </xf>
    <xf numFmtId="0" fontId="6" fillId="0" borderId="150" xfId="59" applyFont="1" applyFill="1" applyBorder="1" applyAlignment="1">
      <alignment horizontal="center" vertical="center"/>
      <protection/>
    </xf>
    <xf numFmtId="0" fontId="6" fillId="0" borderId="151" xfId="59" applyFont="1" applyFill="1" applyBorder="1" applyAlignment="1">
      <alignment horizontal="center" vertical="center"/>
      <protection/>
    </xf>
    <xf numFmtId="0" fontId="6" fillId="0" borderId="136" xfId="59" applyFont="1" applyBorder="1" applyAlignment="1">
      <alignment horizontal="center" vertical="center"/>
      <protection/>
    </xf>
    <xf numFmtId="0" fontId="6" fillId="0" borderId="144" xfId="59" applyFont="1" applyBorder="1" applyAlignment="1">
      <alignment horizontal="center" vertical="center"/>
      <protection/>
    </xf>
    <xf numFmtId="0" fontId="6" fillId="0" borderId="79" xfId="59" applyFont="1" applyBorder="1" applyAlignment="1">
      <alignment horizontal="center" vertical="center"/>
      <protection/>
    </xf>
    <xf numFmtId="0" fontId="6" fillId="0" borderId="146" xfId="59" applyFont="1" applyBorder="1" applyAlignment="1">
      <alignment horizontal="center" vertical="center"/>
      <protection/>
    </xf>
    <xf numFmtId="0" fontId="6" fillId="0" borderId="148" xfId="59" applyFont="1" applyBorder="1" applyAlignment="1">
      <alignment horizontal="center" vertical="center"/>
      <protection/>
    </xf>
    <xf numFmtId="0" fontId="40" fillId="0" borderId="79" xfId="59" applyFont="1" applyBorder="1" applyAlignment="1">
      <alignment horizontal="left" vertical="center"/>
      <protection/>
    </xf>
    <xf numFmtId="0" fontId="6" fillId="0" borderId="113" xfId="59" applyFont="1" applyFill="1" applyBorder="1" applyAlignment="1">
      <alignment horizontal="center" vertical="center"/>
      <protection/>
    </xf>
    <xf numFmtId="0" fontId="40" fillId="0" borderId="152" xfId="59" applyFont="1" applyBorder="1" applyAlignment="1">
      <alignment horizontal="left" vertical="center"/>
      <protection/>
    </xf>
    <xf numFmtId="0" fontId="6" fillId="0" borderId="152" xfId="59" applyFont="1" applyBorder="1" applyAlignment="1">
      <alignment horizontal="center" vertical="center"/>
      <protection/>
    </xf>
    <xf numFmtId="0" fontId="40" fillId="0" borderId="126" xfId="59" applyFont="1" applyBorder="1" applyAlignment="1">
      <alignment horizontal="left" vertical="center"/>
      <protection/>
    </xf>
    <xf numFmtId="0" fontId="6" fillId="0" borderId="153" xfId="59" applyFont="1" applyBorder="1" applyAlignment="1">
      <alignment horizontal="center" vertical="center"/>
      <protection/>
    </xf>
    <xf numFmtId="0" fontId="40" fillId="0" borderId="0" xfId="59" applyFont="1" applyBorder="1" applyAlignment="1">
      <alignment horizontal="left" vertical="center"/>
      <protection/>
    </xf>
    <xf numFmtId="2" fontId="6" fillId="0" borderId="0" xfId="59" applyNumberFormat="1" applyFont="1" applyBorder="1" applyAlignment="1">
      <alignment horizontal="right" vertical="center"/>
      <protection/>
    </xf>
    <xf numFmtId="0" fontId="6" fillId="0" borderId="0" xfId="59" applyFont="1" applyAlignment="1">
      <alignment horizontal="right" vertical="center"/>
      <protection/>
    </xf>
    <xf numFmtId="0" fontId="27" fillId="0" borderId="144" xfId="59" applyFont="1" applyBorder="1" applyAlignment="1">
      <alignment vertical="center"/>
      <protection/>
    </xf>
    <xf numFmtId="43" fontId="44" fillId="0" borderId="154" xfId="42" applyFont="1" applyBorder="1" applyAlignment="1" quotePrefix="1">
      <alignment vertical="center"/>
    </xf>
    <xf numFmtId="43" fontId="15" fillId="0" borderId="155" xfId="59" applyNumberFormat="1" applyFont="1" applyBorder="1" applyAlignment="1">
      <alignment horizontal="right" vertical="center"/>
      <protection/>
    </xf>
    <xf numFmtId="0" fontId="4" fillId="0" borderId="0" xfId="59" applyFont="1" applyAlignment="1">
      <alignment vertical="center"/>
      <protection/>
    </xf>
    <xf numFmtId="0" fontId="27" fillId="0" borderId="10" xfId="59" applyFont="1" applyBorder="1" applyAlignment="1">
      <alignment horizontal="left" vertical="center"/>
      <protection/>
    </xf>
    <xf numFmtId="43" fontId="44" fillId="0" borderId="24" xfId="59" applyNumberFormat="1" applyFont="1" applyBorder="1" applyAlignment="1">
      <alignment vertical="center"/>
      <protection/>
    </xf>
    <xf numFmtId="43" fontId="44" fillId="0" borderId="23" xfId="59" applyNumberFormat="1" applyFont="1" applyBorder="1" applyAlignment="1">
      <alignment horizontal="right" vertical="center"/>
      <protection/>
    </xf>
    <xf numFmtId="0" fontId="16" fillId="0" borderId="0" xfId="59" applyFont="1" applyAlignment="1">
      <alignment vertical="center"/>
      <protection/>
    </xf>
    <xf numFmtId="0" fontId="1" fillId="0" borderId="0" xfId="59" applyFont="1" applyAlignment="1">
      <alignment horizontal="right" vertical="center"/>
      <protection/>
    </xf>
    <xf numFmtId="0" fontId="43" fillId="0" borderId="0" xfId="59" applyFont="1" applyBorder="1" applyAlignment="1">
      <alignment vertical="center"/>
      <protection/>
    </xf>
    <xf numFmtId="0" fontId="8" fillId="0" borderId="0" xfId="59" applyFont="1" applyBorder="1" applyAlignment="1">
      <alignment vertical="center"/>
      <protection/>
    </xf>
    <xf numFmtId="0" fontId="7" fillId="0" borderId="0" xfId="59" applyFont="1" applyBorder="1" applyAlignment="1">
      <alignment horizontal="right" vertical="center"/>
      <protection/>
    </xf>
    <xf numFmtId="0" fontId="45" fillId="0" borderId="0" xfId="59" applyFont="1" applyAlignment="1">
      <alignment horizontal="center" vertical="center"/>
      <protection/>
    </xf>
    <xf numFmtId="0" fontId="46" fillId="0" borderId="0" xfId="59" applyFont="1" applyAlignment="1">
      <alignment vertical="center"/>
      <protection/>
    </xf>
    <xf numFmtId="0" fontId="46" fillId="0" borderId="0" xfId="59" applyFont="1" applyAlignment="1">
      <alignment horizontal="right" vertical="center"/>
      <protection/>
    </xf>
    <xf numFmtId="0" fontId="45" fillId="0" borderId="0" xfId="59" applyFont="1" applyAlignment="1">
      <alignment vertical="center"/>
      <protection/>
    </xf>
    <xf numFmtId="0" fontId="48" fillId="0" borderId="0" xfId="59" applyFont="1" applyBorder="1" applyAlignment="1">
      <alignment horizontal="center" vertical="center"/>
      <protection/>
    </xf>
    <xf numFmtId="0" fontId="45" fillId="0" borderId="0" xfId="59" applyFont="1" applyBorder="1" applyAlignment="1">
      <alignment vertical="center"/>
      <protection/>
    </xf>
    <xf numFmtId="0" fontId="48" fillId="0" borderId="0" xfId="59" applyFont="1" applyBorder="1" applyAlignment="1">
      <alignment vertical="center"/>
      <protection/>
    </xf>
    <xf numFmtId="0" fontId="45" fillId="0" borderId="0" xfId="59" applyFont="1" applyBorder="1" applyAlignment="1">
      <alignment horizontal="right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6" fillId="0" borderId="21" xfId="59" applyFont="1" applyBorder="1" applyAlignment="1">
      <alignment horizontal="center" vertical="center"/>
      <protection/>
    </xf>
    <xf numFmtId="0" fontId="6" fillId="0" borderId="21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right" vertical="center"/>
      <protection/>
    </xf>
    <xf numFmtId="0" fontId="6" fillId="0" borderId="156" xfId="59" applyFont="1" applyBorder="1" applyAlignment="1">
      <alignment horizontal="center" vertical="center"/>
      <protection/>
    </xf>
    <xf numFmtId="0" fontId="6" fillId="0" borderId="157" xfId="59" applyFont="1" applyBorder="1" applyAlignment="1">
      <alignment horizontal="center" vertical="center"/>
      <protection/>
    </xf>
    <xf numFmtId="4" fontId="6" fillId="0" borderId="0" xfId="59" applyNumberFormat="1" applyFont="1" applyAlignment="1">
      <alignment vertical="center"/>
      <protection/>
    </xf>
    <xf numFmtId="0" fontId="49" fillId="0" borderId="0" xfId="59" applyFont="1" applyBorder="1" applyAlignment="1">
      <alignment horizontal="center" vertical="center"/>
      <protection/>
    </xf>
    <xf numFmtId="0" fontId="49" fillId="0" borderId="0" xfId="59" applyFont="1" applyBorder="1" applyAlignment="1">
      <alignment horizontal="right" vertical="center"/>
      <protection/>
    </xf>
    <xf numFmtId="0" fontId="49" fillId="0" borderId="0" xfId="59" applyFont="1" applyAlignment="1">
      <alignment vertical="center"/>
      <protection/>
    </xf>
    <xf numFmtId="0" fontId="50" fillId="0" borderId="34" xfId="59" applyFont="1" applyBorder="1" applyAlignment="1">
      <alignment horizontal="center" vertical="center"/>
      <protection/>
    </xf>
    <xf numFmtId="41" fontId="51" fillId="0" borderId="34" xfId="42" applyNumberFormat="1" applyFont="1" applyBorder="1" applyAlignment="1">
      <alignment horizontal="right" vertical="center"/>
    </xf>
    <xf numFmtId="41" fontId="51" fillId="0" borderId="36" xfId="59" applyNumberFormat="1" applyFont="1" applyBorder="1" applyAlignment="1">
      <alignment horizontal="right" vertical="center"/>
      <protection/>
    </xf>
    <xf numFmtId="0" fontId="50" fillId="0" borderId="0" xfId="59" applyFont="1" applyAlignment="1">
      <alignment vertical="center"/>
      <protection/>
    </xf>
    <xf numFmtId="0" fontId="50" fillId="0" borderId="73" xfId="59" applyFont="1" applyBorder="1" applyAlignment="1">
      <alignment horizontal="center" vertical="center"/>
      <protection/>
    </xf>
    <xf numFmtId="41" fontId="51" fillId="0" borderId="73" xfId="42" applyNumberFormat="1" applyFont="1" applyBorder="1" applyAlignment="1">
      <alignment horizontal="right" vertical="center"/>
    </xf>
    <xf numFmtId="41" fontId="51" fillId="0" borderId="75" xfId="59" applyNumberFormat="1" applyFont="1" applyBorder="1" applyAlignment="1">
      <alignment horizontal="right" vertical="center"/>
      <protection/>
    </xf>
    <xf numFmtId="0" fontId="52" fillId="0" borderId="0" xfId="59" applyFont="1" applyAlignment="1">
      <alignment vertical="center"/>
      <protection/>
    </xf>
    <xf numFmtId="0" fontId="52" fillId="0" borderId="0" xfId="59" applyFont="1" applyBorder="1" applyAlignment="1">
      <alignment vertical="center"/>
      <protection/>
    </xf>
    <xf numFmtId="0" fontId="49" fillId="0" borderId="0" xfId="59" applyFont="1" applyBorder="1" applyAlignment="1">
      <alignment vertical="center"/>
      <protection/>
    </xf>
    <xf numFmtId="0" fontId="52" fillId="0" borderId="0" xfId="59" applyFont="1" applyBorder="1" applyAlignment="1">
      <alignment horizontal="right" vertical="center"/>
      <protection/>
    </xf>
    <xf numFmtId="0" fontId="45" fillId="0" borderId="0" xfId="59" applyFont="1" applyBorder="1" applyAlignment="1">
      <alignment horizontal="center" vertical="center"/>
      <protection/>
    </xf>
    <xf numFmtId="0" fontId="46" fillId="0" borderId="0" xfId="59" applyFont="1" applyBorder="1" applyAlignment="1">
      <alignment vertical="center"/>
      <protection/>
    </xf>
    <xf numFmtId="0" fontId="46" fillId="0" borderId="0" xfId="59" applyFont="1" applyBorder="1" applyAlignment="1">
      <alignment horizontal="right" vertical="center"/>
      <protection/>
    </xf>
    <xf numFmtId="0" fontId="52" fillId="0" borderId="0" xfId="59" applyFont="1" applyBorder="1" applyAlignment="1">
      <alignment horizontal="left" vertical="center"/>
      <protection/>
    </xf>
    <xf numFmtId="0" fontId="1" fillId="0" borderId="0" xfId="59" applyAlignment="1">
      <alignment vertical="center"/>
      <protection/>
    </xf>
    <xf numFmtId="0" fontId="1" fillId="0" borderId="19" xfId="59" applyFont="1" applyBorder="1" applyAlignment="1">
      <alignment horizontal="center" vertical="center" wrapText="1"/>
      <protection/>
    </xf>
    <xf numFmtId="0" fontId="15" fillId="0" borderId="0" xfId="59" applyFont="1" applyBorder="1" applyAlignment="1">
      <alignment vertical="center"/>
      <protection/>
    </xf>
    <xf numFmtId="0" fontId="4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58" xfId="59" applyFont="1" applyBorder="1" applyAlignment="1">
      <alignment horizontal="center" vertical="center" wrapText="1"/>
      <protection/>
    </xf>
    <xf numFmtId="0" fontId="2" fillId="0" borderId="159" xfId="59" applyFont="1" applyBorder="1" applyAlignment="1">
      <alignment horizontal="center" vertical="center" wrapText="1"/>
      <protection/>
    </xf>
    <xf numFmtId="0" fontId="2" fillId="0" borderId="160" xfId="59" applyFont="1" applyBorder="1" applyAlignment="1">
      <alignment horizontal="center" vertical="center" wrapText="1"/>
      <protection/>
    </xf>
    <xf numFmtId="0" fontId="2" fillId="0" borderId="161" xfId="59" applyFont="1" applyBorder="1" applyAlignment="1">
      <alignment horizontal="center" vertical="center" wrapText="1"/>
      <protection/>
    </xf>
    <xf numFmtId="0" fontId="1" fillId="0" borderId="160" xfId="59" applyFont="1" applyBorder="1" applyAlignment="1">
      <alignment horizontal="center" vertical="center" wrapText="1"/>
      <protection/>
    </xf>
    <xf numFmtId="0" fontId="1" fillId="0" borderId="159" xfId="59" applyFont="1" applyBorder="1" applyAlignment="1">
      <alignment horizontal="center" vertical="center" wrapText="1"/>
      <protection/>
    </xf>
    <xf numFmtId="0" fontId="1" fillId="0" borderId="113" xfId="59" applyFont="1" applyBorder="1" applyAlignment="1">
      <alignment horizontal="center" vertical="center" wrapText="1"/>
      <protection/>
    </xf>
    <xf numFmtId="0" fontId="1" fillId="0" borderId="161" xfId="59" applyFont="1" applyBorder="1" applyAlignment="1">
      <alignment horizontal="center" vertical="center" wrapText="1"/>
      <protection/>
    </xf>
    <xf numFmtId="0" fontId="1" fillId="0" borderId="158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4" fillId="0" borderId="0" xfId="59" applyFont="1" applyAlignment="1">
      <alignment horizontal="right" vertical="center"/>
      <protection/>
    </xf>
    <xf numFmtId="0" fontId="21" fillId="0" borderId="15" xfId="59" applyFont="1" applyBorder="1" applyAlignment="1">
      <alignment horizontal="center" vertical="center"/>
      <protection/>
    </xf>
    <xf numFmtId="0" fontId="21" fillId="0" borderId="10" xfId="59" applyFont="1" applyBorder="1" applyAlignment="1">
      <alignment horizontal="center" vertical="center"/>
      <protection/>
    </xf>
    <xf numFmtId="0" fontId="21" fillId="0" borderId="25" xfId="59" applyFont="1" applyBorder="1" applyAlignment="1">
      <alignment horizontal="center" vertical="center"/>
      <protection/>
    </xf>
    <xf numFmtId="0" fontId="21" fillId="0" borderId="32" xfId="59" applyFont="1" applyBorder="1" applyAlignment="1">
      <alignment horizontal="center" vertical="center"/>
      <protection/>
    </xf>
    <xf numFmtId="0" fontId="21" fillId="0" borderId="21" xfId="59" applyFont="1" applyBorder="1" applyAlignment="1">
      <alignment horizontal="center" vertical="center"/>
      <protection/>
    </xf>
    <xf numFmtId="0" fontId="21" fillId="0" borderId="23" xfId="59" applyFont="1" applyBorder="1" applyAlignment="1">
      <alignment horizontal="center" vertical="center"/>
      <protection/>
    </xf>
    <xf numFmtId="0" fontId="1" fillId="0" borderId="0" xfId="59" applyAlignment="1">
      <alignment horizontal="center" vertical="center"/>
      <protection/>
    </xf>
    <xf numFmtId="0" fontId="1" fillId="0" borderId="0" xfId="59" applyBorder="1" applyAlignment="1">
      <alignment vertical="center"/>
      <protection/>
    </xf>
    <xf numFmtId="0" fontId="1" fillId="0" borderId="162" xfId="59" applyBorder="1" applyAlignment="1">
      <alignment vertical="center"/>
      <protection/>
    </xf>
    <xf numFmtId="0" fontId="1" fillId="0" borderId="17" xfId="59" applyBorder="1" applyAlignment="1">
      <alignment vertical="center"/>
      <protection/>
    </xf>
    <xf numFmtId="0" fontId="1" fillId="0" borderId="127" xfId="59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8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11" fillId="0" borderId="127" xfId="59" applyFont="1" applyBorder="1" applyAlignment="1">
      <alignment horizontal="center" vertical="center"/>
      <protection/>
    </xf>
    <xf numFmtId="0" fontId="1" fillId="0" borderId="128" xfId="59" applyBorder="1" applyAlignment="1">
      <alignment vertical="center"/>
      <protection/>
    </xf>
    <xf numFmtId="0" fontId="1" fillId="0" borderId="137" xfId="59" applyBorder="1" applyAlignment="1">
      <alignment vertical="center"/>
      <protection/>
    </xf>
    <xf numFmtId="0" fontId="1" fillId="0" borderId="120" xfId="59" applyBorder="1" applyAlignment="1">
      <alignment vertical="center"/>
      <protection/>
    </xf>
    <xf numFmtId="0" fontId="1" fillId="0" borderId="129" xfId="59" applyBorder="1" applyAlignment="1">
      <alignment vertical="center"/>
      <protection/>
    </xf>
    <xf numFmtId="0" fontId="1" fillId="0" borderId="139" xfId="59" applyBorder="1" applyAlignment="1">
      <alignment vertical="center"/>
      <protection/>
    </xf>
    <xf numFmtId="0" fontId="1" fillId="0" borderId="138" xfId="59" applyBorder="1" applyAlignment="1">
      <alignment vertical="center"/>
      <protection/>
    </xf>
    <xf numFmtId="0" fontId="1" fillId="0" borderId="122" xfId="59" applyBorder="1" applyAlignment="1">
      <alignment vertical="center"/>
      <protection/>
    </xf>
    <xf numFmtId="0" fontId="1" fillId="0" borderId="130" xfId="59" applyBorder="1" applyAlignment="1">
      <alignment vertical="center"/>
      <protection/>
    </xf>
    <xf numFmtId="0" fontId="1" fillId="0" borderId="123" xfId="59" applyBorder="1" applyAlignment="1">
      <alignment vertical="center"/>
      <protection/>
    </xf>
    <xf numFmtId="0" fontId="1" fillId="0" borderId="89" xfId="59" applyBorder="1" applyAlignment="1">
      <alignment vertical="center"/>
      <protection/>
    </xf>
    <xf numFmtId="0" fontId="1" fillId="0" borderId="131" xfId="59" applyBorder="1" applyAlignment="1">
      <alignment vertical="center"/>
      <protection/>
    </xf>
    <xf numFmtId="0" fontId="1" fillId="0" borderId="88" xfId="59" applyBorder="1" applyAlignment="1">
      <alignment vertical="center"/>
      <protection/>
    </xf>
    <xf numFmtId="0" fontId="2" fillId="0" borderId="90" xfId="59" applyFont="1" applyBorder="1" applyAlignment="1">
      <alignment horizontal="center" vertical="center"/>
      <protection/>
    </xf>
    <xf numFmtId="0" fontId="2" fillId="0" borderId="88" xfId="59" applyFont="1" applyBorder="1" applyAlignment="1">
      <alignment horizontal="center" vertical="center"/>
      <protection/>
    </xf>
    <xf numFmtId="0" fontId="1" fillId="0" borderId="128" xfId="59" applyFont="1" applyBorder="1" applyAlignment="1">
      <alignment vertical="center"/>
      <protection/>
    </xf>
    <xf numFmtId="0" fontId="1" fillId="0" borderId="137" xfId="59" applyFont="1" applyBorder="1" applyAlignment="1">
      <alignment vertical="center"/>
      <protection/>
    </xf>
    <xf numFmtId="0" fontId="1" fillId="0" borderId="120" xfId="59" applyFont="1" applyBorder="1" applyAlignment="1">
      <alignment vertical="center"/>
      <protection/>
    </xf>
    <xf numFmtId="0" fontId="1" fillId="0" borderId="129" xfId="59" applyFont="1" applyBorder="1" applyAlignment="1">
      <alignment vertical="center"/>
      <protection/>
    </xf>
    <xf numFmtId="0" fontId="1" fillId="0" borderId="139" xfId="59" applyFont="1" applyBorder="1" applyAlignment="1">
      <alignment vertical="center"/>
      <protection/>
    </xf>
    <xf numFmtId="0" fontId="1" fillId="0" borderId="134" xfId="59" applyFont="1" applyBorder="1" applyAlignment="1">
      <alignment horizontal="center" vertical="center"/>
      <protection/>
    </xf>
    <xf numFmtId="0" fontId="1" fillId="0" borderId="122" xfId="59" applyFont="1" applyBorder="1" applyAlignment="1">
      <alignment vertical="center"/>
      <protection/>
    </xf>
    <xf numFmtId="0" fontId="1" fillId="0" borderId="130" xfId="59" applyFont="1" applyBorder="1" applyAlignment="1">
      <alignment vertical="center"/>
      <protection/>
    </xf>
    <xf numFmtId="0" fontId="1" fillId="0" borderId="123" xfId="59" applyFont="1" applyBorder="1" applyAlignment="1">
      <alignment vertical="center"/>
      <protection/>
    </xf>
    <xf numFmtId="0" fontId="1" fillId="0" borderId="89" xfId="59" applyFont="1" applyBorder="1" applyAlignment="1">
      <alignment vertical="center"/>
      <protection/>
    </xf>
    <xf numFmtId="0" fontId="1" fillId="0" borderId="131" xfId="59" applyFont="1" applyBorder="1" applyAlignment="1">
      <alignment vertical="center"/>
      <protection/>
    </xf>
    <xf numFmtId="0" fontId="1" fillId="0" borderId="88" xfId="59" applyFont="1" applyBorder="1" applyAlignment="1">
      <alignment vertical="center"/>
      <protection/>
    </xf>
    <xf numFmtId="0" fontId="2" fillId="0" borderId="80" xfId="59" applyFont="1" applyBorder="1" applyAlignment="1">
      <alignment horizontal="center" vertical="center"/>
      <protection/>
    </xf>
    <xf numFmtId="0" fontId="1" fillId="0" borderId="91" xfId="59" applyFont="1" applyBorder="1" applyAlignment="1">
      <alignment vertical="center"/>
      <protection/>
    </xf>
    <xf numFmtId="0" fontId="1" fillId="0" borderId="81" xfId="59" applyFont="1" applyBorder="1" applyAlignment="1">
      <alignment vertical="center"/>
      <protection/>
    </xf>
    <xf numFmtId="0" fontId="1" fillId="0" borderId="82" xfId="59" applyFont="1" applyBorder="1" applyAlignment="1">
      <alignment vertical="center"/>
      <protection/>
    </xf>
    <xf numFmtId="0" fontId="1" fillId="0" borderId="83" xfId="59" applyFont="1" applyBorder="1" applyAlignment="1">
      <alignment vertical="center"/>
      <protection/>
    </xf>
    <xf numFmtId="0" fontId="1" fillId="0" borderId="135" xfId="59" applyFont="1" applyBorder="1" applyAlignment="1">
      <alignment horizontal="center" vertical="center"/>
      <protection/>
    </xf>
    <xf numFmtId="0" fontId="1" fillId="0" borderId="164" xfId="59" applyFont="1" applyBorder="1" applyAlignment="1">
      <alignment vertical="center"/>
      <protection/>
    </xf>
    <xf numFmtId="0" fontId="21" fillId="0" borderId="0" xfId="59" applyFont="1" applyAlignment="1">
      <alignment vertical="center"/>
      <protection/>
    </xf>
    <xf numFmtId="0" fontId="1" fillId="0" borderId="79" xfId="59" applyBorder="1" applyAlignment="1">
      <alignment horizontal="center" vertical="center"/>
      <protection/>
    </xf>
    <xf numFmtId="0" fontId="37" fillId="0" borderId="165" xfId="59" applyFont="1" applyBorder="1" applyAlignment="1">
      <alignment horizontal="center" vertical="center"/>
      <protection/>
    </xf>
    <xf numFmtId="0" fontId="37" fillId="0" borderId="133" xfId="59" applyFont="1" applyBorder="1" applyAlignment="1">
      <alignment horizontal="center" vertical="center"/>
      <protection/>
    </xf>
    <xf numFmtId="0" fontId="37" fillId="0" borderId="17" xfId="59" applyFont="1" applyBorder="1" applyAlignment="1">
      <alignment horizontal="center" vertical="center"/>
      <protection/>
    </xf>
    <xf numFmtId="0" fontId="37" fillId="0" borderId="163" xfId="59" applyFont="1" applyBorder="1" applyAlignment="1">
      <alignment horizontal="center" vertical="center"/>
      <protection/>
    </xf>
    <xf numFmtId="0" fontId="37" fillId="0" borderId="127" xfId="59" applyFont="1" applyBorder="1" applyAlignment="1">
      <alignment horizontal="center" vertical="center"/>
      <protection/>
    </xf>
    <xf numFmtId="0" fontId="37" fillId="0" borderId="166" xfId="59" applyFont="1" applyBorder="1" applyAlignment="1">
      <alignment horizontal="center" vertical="center"/>
      <protection/>
    </xf>
    <xf numFmtId="0" fontId="37" fillId="0" borderId="162" xfId="59" applyFont="1" applyBorder="1" applyAlignment="1">
      <alignment horizontal="center" vertical="center"/>
      <protection/>
    </xf>
    <xf numFmtId="0" fontId="25" fillId="0" borderId="15" xfId="59" applyFont="1" applyBorder="1" applyAlignment="1">
      <alignment horizontal="center" vertical="center"/>
      <protection/>
    </xf>
    <xf numFmtId="0" fontId="25" fillId="0" borderId="32" xfId="59" applyFont="1" applyBorder="1" applyAlignment="1">
      <alignment horizontal="center" vertical="center"/>
      <protection/>
    </xf>
    <xf numFmtId="0" fontId="25" fillId="0" borderId="25" xfId="59" applyFont="1" applyBorder="1" applyAlignment="1">
      <alignment horizontal="center" vertical="center"/>
      <protection/>
    </xf>
    <xf numFmtId="0" fontId="25" fillId="0" borderId="21" xfId="59" applyFont="1" applyBorder="1" applyAlignment="1">
      <alignment horizontal="center" vertical="center"/>
      <protection/>
    </xf>
    <xf numFmtId="0" fontId="25" fillId="0" borderId="23" xfId="59" applyFont="1" applyBorder="1" applyAlignment="1">
      <alignment horizontal="center" vertical="center"/>
      <protection/>
    </xf>
    <xf numFmtId="0" fontId="25" fillId="0" borderId="22" xfId="59" applyFont="1" applyBorder="1" applyAlignment="1">
      <alignment horizontal="center" vertical="center"/>
      <protection/>
    </xf>
    <xf numFmtId="0" fontId="11" fillId="0" borderId="23" xfId="59" applyFont="1" applyBorder="1" applyAlignment="1">
      <alignment horizontal="center" vertical="center"/>
      <protection/>
    </xf>
    <xf numFmtId="0" fontId="1" fillId="0" borderId="135" xfId="59" applyFont="1" applyBorder="1" applyAlignment="1">
      <alignment vertical="center"/>
      <protection/>
    </xf>
    <xf numFmtId="0" fontId="1" fillId="0" borderId="167" xfId="59" applyBorder="1" applyAlignment="1">
      <alignment vertical="center"/>
      <protection/>
    </xf>
    <xf numFmtId="0" fontId="1" fillId="0" borderId="134" xfId="59" applyFont="1" applyBorder="1" applyAlignment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0" fillId="0" borderId="10" xfId="0" applyFont="1" applyBorder="1" applyAlignment="1">
      <alignment vertical="center"/>
    </xf>
    <xf numFmtId="0" fontId="29" fillId="0" borderId="90" xfId="0" applyFont="1" applyBorder="1" applyAlignment="1" quotePrefix="1">
      <alignment vertical="center"/>
    </xf>
    <xf numFmtId="0" fontId="1" fillId="0" borderId="93" xfId="59" applyFont="1" applyBorder="1" applyAlignment="1">
      <alignment vertical="center"/>
      <protection/>
    </xf>
    <xf numFmtId="0" fontId="37" fillId="0" borderId="10" xfId="59" applyFont="1" applyBorder="1" applyAlignment="1">
      <alignment horizontal="center" vertical="center"/>
      <protection/>
    </xf>
    <xf numFmtId="0" fontId="16" fillId="0" borderId="18" xfId="59" applyFont="1" applyBorder="1" applyAlignment="1">
      <alignment horizontal="center" vertical="center"/>
      <protection/>
    </xf>
    <xf numFmtId="0" fontId="16" fillId="0" borderId="19" xfId="59" applyFont="1" applyBorder="1" applyAlignment="1">
      <alignment horizontal="center" vertical="center"/>
      <protection/>
    </xf>
    <xf numFmtId="0" fontId="37" fillId="0" borderId="22" xfId="59" applyFont="1" applyBorder="1" applyAlignment="1">
      <alignment horizontal="center" vertical="center"/>
      <protection/>
    </xf>
    <xf numFmtId="0" fontId="37" fillId="0" borderId="15" xfId="59" applyFont="1" applyBorder="1" applyAlignment="1">
      <alignment horizontal="center" vertical="center"/>
      <protection/>
    </xf>
    <xf numFmtId="0" fontId="37" fillId="0" borderId="21" xfId="59" applyFont="1" applyBorder="1" applyAlignment="1">
      <alignment horizontal="center" vertical="center"/>
      <protection/>
    </xf>
    <xf numFmtId="0" fontId="37" fillId="0" borderId="25" xfId="59" applyFont="1" applyBorder="1" applyAlignment="1">
      <alignment horizontal="center" vertical="center"/>
      <protection/>
    </xf>
    <xf numFmtId="0" fontId="37" fillId="0" borderId="23" xfId="59" applyFont="1" applyBorder="1" applyAlignment="1">
      <alignment horizontal="center" vertical="center"/>
      <protection/>
    </xf>
    <xf numFmtId="0" fontId="37" fillId="0" borderId="32" xfId="59" applyFont="1" applyBorder="1" applyAlignment="1">
      <alignment horizontal="center" vertical="center"/>
      <protection/>
    </xf>
    <xf numFmtId="0" fontId="23" fillId="0" borderId="23" xfId="59" applyFont="1" applyBorder="1" applyAlignment="1">
      <alignment horizontal="center" vertical="center"/>
      <protection/>
    </xf>
    <xf numFmtId="0" fontId="27" fillId="0" borderId="0" xfId="59" applyFont="1" applyAlignment="1">
      <alignment horizontal="center" vertical="center"/>
      <protection/>
    </xf>
    <xf numFmtId="0" fontId="1" fillId="0" borderId="19" xfId="59" applyBorder="1" applyAlignment="1">
      <alignment horizontal="center" vertical="center"/>
      <protection/>
    </xf>
    <xf numFmtId="0" fontId="21" fillId="0" borderId="162" xfId="59" applyFont="1" applyBorder="1" applyAlignment="1">
      <alignment vertical="center"/>
      <protection/>
    </xf>
    <xf numFmtId="0" fontId="21" fillId="0" borderId="127" xfId="59" applyFont="1" applyBorder="1" applyAlignment="1">
      <alignment vertical="center"/>
      <protection/>
    </xf>
    <xf numFmtId="0" fontId="25" fillId="0" borderId="166" xfId="59" applyFont="1" applyBorder="1" applyAlignment="1">
      <alignment horizontal="center" vertical="center"/>
      <protection/>
    </xf>
    <xf numFmtId="0" fontId="1" fillId="0" borderId="168" xfId="59" applyBorder="1" applyAlignment="1">
      <alignment vertical="center"/>
      <protection/>
    </xf>
    <xf numFmtId="0" fontId="1" fillId="0" borderId="169" xfId="59" applyBorder="1" applyAlignment="1">
      <alignment vertical="center"/>
      <protection/>
    </xf>
    <xf numFmtId="0" fontId="1" fillId="0" borderId="170" xfId="59" applyBorder="1" applyAlignment="1">
      <alignment vertical="center"/>
      <protection/>
    </xf>
    <xf numFmtId="0" fontId="1" fillId="0" borderId="171" xfId="59" applyBorder="1" applyAlignment="1">
      <alignment vertical="center"/>
      <protection/>
    </xf>
    <xf numFmtId="0" fontId="1" fillId="0" borderId="172" xfId="59" applyBorder="1" applyAlignment="1">
      <alignment vertical="center"/>
      <protection/>
    </xf>
    <xf numFmtId="0" fontId="1" fillId="0" borderId="173" xfId="59" applyBorder="1" applyAlignment="1">
      <alignment vertical="center"/>
      <protection/>
    </xf>
    <xf numFmtId="0" fontId="1" fillId="0" borderId="174" xfId="59" applyBorder="1" applyAlignment="1">
      <alignment vertical="center"/>
      <protection/>
    </xf>
    <xf numFmtId="0" fontId="1" fillId="0" borderId="175" xfId="59" applyBorder="1" applyAlignment="1">
      <alignment vertical="center"/>
      <protection/>
    </xf>
    <xf numFmtId="0" fontId="1" fillId="0" borderId="176" xfId="59" applyBorder="1" applyAlignment="1">
      <alignment vertical="center"/>
      <protection/>
    </xf>
    <xf numFmtId="0" fontId="1" fillId="0" borderId="177" xfId="59" applyBorder="1" applyAlignment="1">
      <alignment vertical="center"/>
      <protection/>
    </xf>
    <xf numFmtId="0" fontId="1" fillId="0" borderId="178" xfId="59" applyBorder="1" applyAlignment="1">
      <alignment vertical="center"/>
      <protection/>
    </xf>
    <xf numFmtId="0" fontId="1" fillId="0" borderId="179" xfId="59" applyBorder="1" applyAlignment="1">
      <alignment vertical="center"/>
      <protection/>
    </xf>
    <xf numFmtId="0" fontId="1" fillId="0" borderId="180" xfId="59" applyBorder="1" applyAlignment="1">
      <alignment vertical="center"/>
      <protection/>
    </xf>
    <xf numFmtId="0" fontId="1" fillId="0" borderId="181" xfId="59" applyBorder="1" applyAlignment="1">
      <alignment vertical="center"/>
      <protection/>
    </xf>
    <xf numFmtId="0" fontId="1" fillId="0" borderId="182" xfId="59" applyBorder="1" applyAlignment="1">
      <alignment vertical="center"/>
      <protection/>
    </xf>
    <xf numFmtId="0" fontId="1" fillId="0" borderId="183" xfId="59" applyBorder="1" applyAlignment="1">
      <alignment vertical="center"/>
      <protection/>
    </xf>
    <xf numFmtId="0" fontId="1" fillId="0" borderId="184" xfId="59" applyBorder="1" applyAlignment="1">
      <alignment vertical="center"/>
      <protection/>
    </xf>
    <xf numFmtId="0" fontId="1" fillId="0" borderId="185" xfId="59" applyBorder="1" applyAlignment="1">
      <alignment vertical="center"/>
      <protection/>
    </xf>
    <xf numFmtId="0" fontId="1" fillId="0" borderId="186" xfId="59" applyBorder="1" applyAlignment="1">
      <alignment vertical="center"/>
      <protection/>
    </xf>
    <xf numFmtId="0" fontId="3" fillId="0" borderId="0" xfId="59" applyFont="1" applyBorder="1" applyAlignment="1">
      <alignment vertical="center"/>
      <protection/>
    </xf>
    <xf numFmtId="0" fontId="8" fillId="0" borderId="0" xfId="59" applyFont="1" applyAlignment="1">
      <alignment vertical="center"/>
      <protection/>
    </xf>
    <xf numFmtId="0" fontId="6" fillId="0" borderId="18" xfId="59" applyFont="1" applyBorder="1" applyAlignment="1">
      <alignment horizontal="center" vertical="center"/>
      <protection/>
    </xf>
    <xf numFmtId="0" fontId="6" fillId="0" borderId="187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center" vertical="center"/>
      <protection/>
    </xf>
    <xf numFmtId="0" fontId="1" fillId="0" borderId="32" xfId="59" applyBorder="1" applyAlignment="1">
      <alignment vertical="center"/>
      <protection/>
    </xf>
    <xf numFmtId="0" fontId="1" fillId="0" borderId="21" xfId="59" applyBorder="1" applyAlignment="1">
      <alignment vertical="center"/>
      <protection/>
    </xf>
    <xf numFmtId="0" fontId="1" fillId="0" borderId="23" xfId="59" applyBorder="1" applyAlignment="1">
      <alignment vertical="center"/>
      <protection/>
    </xf>
    <xf numFmtId="0" fontId="1" fillId="0" borderId="24" xfId="59" applyBorder="1" applyAlignment="1">
      <alignment vertical="center"/>
      <protection/>
    </xf>
    <xf numFmtId="0" fontId="1" fillId="0" borderId="25" xfId="59" applyBorder="1" applyAlignment="1">
      <alignment vertical="center"/>
      <protection/>
    </xf>
    <xf numFmtId="0" fontId="1" fillId="0" borderId="18" xfId="59" applyBorder="1" applyAlignment="1">
      <alignment horizontal="center" vertical="center"/>
      <protection/>
    </xf>
    <xf numFmtId="0" fontId="21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 wrapText="1"/>
      <protection/>
    </xf>
    <xf numFmtId="0" fontId="53" fillId="0" borderId="10" xfId="59" applyFont="1" applyBorder="1" applyAlignment="1">
      <alignment horizontal="center" vertical="center"/>
      <protection/>
    </xf>
    <xf numFmtId="0" fontId="25" fillId="33" borderId="22" xfId="59" applyFont="1" applyFill="1" applyBorder="1" applyAlignment="1">
      <alignment horizontal="center" vertical="center"/>
      <protection/>
    </xf>
    <xf numFmtId="0" fontId="22" fillId="33" borderId="10" xfId="59" applyFont="1" applyFill="1" applyBorder="1" applyAlignment="1">
      <alignment horizontal="center" vertical="center"/>
      <protection/>
    </xf>
    <xf numFmtId="0" fontId="22" fillId="33" borderId="16" xfId="59" applyFont="1" applyFill="1" applyBorder="1" applyAlignment="1">
      <alignment horizontal="center" vertical="center"/>
      <protection/>
    </xf>
    <xf numFmtId="0" fontId="22" fillId="33" borderId="22" xfId="59" applyFont="1" applyFill="1" applyBorder="1" applyAlignment="1">
      <alignment horizontal="center" vertical="center"/>
      <protection/>
    </xf>
    <xf numFmtId="0" fontId="25" fillId="33" borderId="25" xfId="59" applyFont="1" applyFill="1" applyBorder="1" applyAlignment="1">
      <alignment horizontal="center" vertical="center"/>
      <protection/>
    </xf>
    <xf numFmtId="0" fontId="25" fillId="33" borderId="21" xfId="59" applyFont="1" applyFill="1" applyBorder="1" applyAlignment="1">
      <alignment horizontal="center" vertical="center"/>
      <protection/>
    </xf>
    <xf numFmtId="0" fontId="22" fillId="33" borderId="15" xfId="59" applyFont="1" applyFill="1" applyBorder="1" applyAlignment="1">
      <alignment horizontal="center" vertical="center"/>
      <protection/>
    </xf>
    <xf numFmtId="0" fontId="25" fillId="33" borderId="23" xfId="59" applyFont="1" applyFill="1" applyBorder="1" applyAlignment="1">
      <alignment horizontal="center" vertical="center"/>
      <protection/>
    </xf>
    <xf numFmtId="0" fontId="54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4" fillId="0" borderId="0" xfId="59" applyFont="1" applyAlignment="1">
      <alignment vertical="center"/>
      <protection/>
    </xf>
    <xf numFmtId="0" fontId="1" fillId="0" borderId="113" xfId="59" applyBorder="1" applyAlignment="1">
      <alignment horizontal="center" vertical="center"/>
      <protection/>
    </xf>
    <xf numFmtId="0" fontId="1" fillId="0" borderId="0" xfId="59" applyBorder="1" applyAlignment="1">
      <alignment horizontal="center" vertical="center"/>
      <protection/>
    </xf>
    <xf numFmtId="0" fontId="21" fillId="0" borderId="22" xfId="59" applyFont="1" applyBorder="1" applyAlignment="1">
      <alignment horizontal="center" vertical="center"/>
      <protection/>
    </xf>
    <xf numFmtId="0" fontId="21" fillId="0" borderId="16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vertical="center"/>
      <protection/>
    </xf>
    <xf numFmtId="0" fontId="1" fillId="0" borderId="15" xfId="59" applyBorder="1" applyAlignment="1">
      <alignment vertical="center"/>
      <protection/>
    </xf>
    <xf numFmtId="0" fontId="1" fillId="0" borderId="22" xfId="59" applyBorder="1" applyAlignment="1">
      <alignment vertical="center"/>
      <protection/>
    </xf>
    <xf numFmtId="0" fontId="3" fillId="0" borderId="138" xfId="59" applyFont="1" applyBorder="1" applyAlignment="1">
      <alignment vertical="center"/>
      <protection/>
    </xf>
    <xf numFmtId="0" fontId="1" fillId="0" borderId="99" xfId="59" applyFont="1" applyBorder="1" applyAlignment="1">
      <alignment vertical="center"/>
      <protection/>
    </xf>
    <xf numFmtId="0" fontId="1" fillId="0" borderId="99" xfId="59" applyBorder="1" applyAlignment="1">
      <alignment vertical="center"/>
      <protection/>
    </xf>
    <xf numFmtId="0" fontId="1" fillId="0" borderId="97" xfId="59" applyBorder="1" applyAlignment="1">
      <alignment vertical="center"/>
      <protection/>
    </xf>
    <xf numFmtId="0" fontId="1" fillId="0" borderId="96" xfId="59" applyBorder="1" applyAlignment="1">
      <alignment vertical="center"/>
      <protection/>
    </xf>
    <xf numFmtId="0" fontId="1" fillId="0" borderId="103" xfId="59" applyBorder="1" applyAlignment="1">
      <alignment vertical="center"/>
      <protection/>
    </xf>
    <xf numFmtId="0" fontId="59" fillId="0" borderId="0" xfId="59" applyFont="1" applyAlignment="1">
      <alignment vertical="center"/>
      <protection/>
    </xf>
    <xf numFmtId="0" fontId="7" fillId="0" borderId="111" xfId="59" applyFont="1" applyBorder="1" applyAlignment="1">
      <alignment vertical="center"/>
      <protection/>
    </xf>
    <xf numFmtId="0" fontId="7" fillId="0" borderId="113" xfId="59" applyFont="1" applyBorder="1" applyAlignment="1">
      <alignment vertical="center"/>
      <protection/>
    </xf>
    <xf numFmtId="0" fontId="7" fillId="0" borderId="161" xfId="59" applyFont="1" applyBorder="1" applyAlignment="1">
      <alignment vertical="center"/>
      <protection/>
    </xf>
    <xf numFmtId="0" fontId="7" fillId="0" borderId="117" xfId="59" applyFont="1" applyBorder="1" applyAlignment="1">
      <alignment vertical="center"/>
      <protection/>
    </xf>
    <xf numFmtId="0" fontId="7" fillId="0" borderId="95" xfId="59" applyFont="1" applyBorder="1" applyAlignment="1">
      <alignment vertical="center"/>
      <protection/>
    </xf>
    <xf numFmtId="0" fontId="1" fillId="0" borderId="95" xfId="59" applyFont="1" applyBorder="1" applyAlignment="1" quotePrefix="1">
      <alignment vertical="center"/>
      <protection/>
    </xf>
    <xf numFmtId="0" fontId="7" fillId="0" borderId="96" xfId="59" applyFont="1" applyBorder="1" applyAlignment="1">
      <alignment vertical="center"/>
      <protection/>
    </xf>
    <xf numFmtId="0" fontId="7" fillId="0" borderId="97" xfId="59" applyFont="1" applyBorder="1" applyAlignment="1">
      <alignment vertical="center"/>
      <protection/>
    </xf>
    <xf numFmtId="0" fontId="7" fillId="0" borderId="99" xfId="59" applyFont="1" applyBorder="1" applyAlignment="1">
      <alignment vertical="center"/>
      <protection/>
    </xf>
    <xf numFmtId="0" fontId="7" fillId="0" borderId="103" xfId="59" applyFont="1" applyBorder="1" applyAlignment="1">
      <alignment vertical="center"/>
      <protection/>
    </xf>
    <xf numFmtId="0" fontId="1" fillId="0" borderId="95" xfId="59" applyFont="1" applyBorder="1" applyAlignment="1">
      <alignment vertical="center"/>
      <protection/>
    </xf>
    <xf numFmtId="0" fontId="7" fillId="0" borderId="104" xfId="59" applyFont="1" applyBorder="1" applyAlignment="1">
      <alignment vertical="center"/>
      <protection/>
    </xf>
    <xf numFmtId="0" fontId="7" fillId="0" borderId="118" xfId="59" applyFont="1" applyBorder="1" applyAlignment="1">
      <alignment vertical="center"/>
      <protection/>
    </xf>
    <xf numFmtId="0" fontId="7" fillId="0" borderId="28" xfId="59" applyFont="1" applyBorder="1" applyAlignment="1">
      <alignment vertical="center"/>
      <protection/>
    </xf>
    <xf numFmtId="0" fontId="7" fillId="0" borderId="153" xfId="59" applyFont="1" applyBorder="1" applyAlignment="1">
      <alignment vertical="center"/>
      <protection/>
    </xf>
    <xf numFmtId="0" fontId="7" fillId="0" borderId="27" xfId="59" applyFont="1" applyBorder="1" applyAlignment="1">
      <alignment vertical="center"/>
      <protection/>
    </xf>
    <xf numFmtId="0" fontId="7" fillId="0" borderId="95" xfId="59" applyFont="1" applyBorder="1" applyAlignment="1">
      <alignment horizontal="center" vertical="center"/>
      <protection/>
    </xf>
    <xf numFmtId="0" fontId="7" fillId="0" borderId="44" xfId="59" applyFont="1" applyBorder="1" applyAlignment="1">
      <alignment horizontal="center" vertical="center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0" xfId="59" applyFont="1" applyBorder="1" applyAlignment="1">
      <alignment horizontal="center" vertical="center"/>
      <protection/>
    </xf>
    <xf numFmtId="0" fontId="19" fillId="0" borderId="22" xfId="59" applyFont="1" applyBorder="1" applyAlignment="1">
      <alignment horizontal="center" vertical="center"/>
      <protection/>
    </xf>
    <xf numFmtId="0" fontId="19" fillId="0" borderId="21" xfId="59" applyFont="1" applyBorder="1" applyAlignment="1">
      <alignment horizontal="center" vertical="center"/>
      <protection/>
    </xf>
    <xf numFmtId="0" fontId="19" fillId="0" borderId="24" xfId="59" applyFont="1" applyBorder="1" applyAlignment="1">
      <alignment horizontal="center" vertical="center"/>
      <protection/>
    </xf>
    <xf numFmtId="0" fontId="19" fillId="0" borderId="32" xfId="59" applyFont="1" applyBorder="1" applyAlignment="1">
      <alignment horizontal="center" vertical="center"/>
      <protection/>
    </xf>
    <xf numFmtId="0" fontId="19" fillId="0" borderId="23" xfId="59" applyFont="1" applyBorder="1" applyAlignment="1">
      <alignment horizontal="center" vertical="center"/>
      <protection/>
    </xf>
    <xf numFmtId="0" fontId="7" fillId="0" borderId="90" xfId="59" applyFont="1" applyBorder="1" applyAlignment="1">
      <alignment horizontal="center" vertical="center"/>
      <protection/>
    </xf>
    <xf numFmtId="0" fontId="1" fillId="0" borderId="90" xfId="59" applyFont="1" applyBorder="1" applyAlignment="1" quotePrefix="1">
      <alignment vertical="center"/>
      <protection/>
    </xf>
    <xf numFmtId="0" fontId="7" fillId="0" borderId="82" xfId="59" applyFont="1" applyBorder="1" applyAlignment="1">
      <alignment vertical="center"/>
      <protection/>
    </xf>
    <xf numFmtId="0" fontId="7" fillId="0" borderId="81" xfId="59" applyFont="1" applyBorder="1" applyAlignment="1">
      <alignment vertical="center"/>
      <protection/>
    </xf>
    <xf numFmtId="0" fontId="7" fillId="0" borderId="80" xfId="59" applyFont="1" applyBorder="1" applyAlignment="1">
      <alignment vertical="center"/>
      <protection/>
    </xf>
    <xf numFmtId="0" fontId="7" fillId="0" borderId="83" xfId="59" applyFont="1" applyBorder="1" applyAlignment="1">
      <alignment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14" fillId="0" borderId="10" xfId="59" applyFont="1" applyBorder="1" applyAlignment="1">
      <alignment vertical="center"/>
      <protection/>
    </xf>
    <xf numFmtId="0" fontId="7" fillId="0" borderId="22" xfId="59" applyFont="1" applyBorder="1" applyAlignment="1">
      <alignment vertical="center"/>
      <protection/>
    </xf>
    <xf numFmtId="0" fontId="7" fillId="0" borderId="15" xfId="59" applyFont="1" applyBorder="1" applyAlignment="1">
      <alignment vertical="center"/>
      <protection/>
    </xf>
    <xf numFmtId="0" fontId="7" fillId="0" borderId="16" xfId="59" applyFont="1" applyBorder="1" applyAlignment="1">
      <alignment vertical="center"/>
      <protection/>
    </xf>
    <xf numFmtId="0" fontId="7" fillId="0" borderId="23" xfId="59" applyFont="1" applyBorder="1" applyAlignment="1">
      <alignment vertical="center"/>
      <protection/>
    </xf>
    <xf numFmtId="0" fontId="7" fillId="0" borderId="104" xfId="59" applyFont="1" applyBorder="1" applyAlignment="1">
      <alignment horizontal="center" vertical="center"/>
      <protection/>
    </xf>
    <xf numFmtId="0" fontId="1" fillId="0" borderId="104" xfId="59" applyFont="1" applyBorder="1" applyAlignment="1" quotePrefix="1">
      <alignment vertical="center"/>
      <protection/>
    </xf>
    <xf numFmtId="0" fontId="7" fillId="0" borderId="86" xfId="59" applyFont="1" applyBorder="1" applyAlignment="1">
      <alignment vertical="center"/>
      <protection/>
    </xf>
    <xf numFmtId="0" fontId="7" fillId="0" borderId="85" xfId="59" applyFont="1" applyBorder="1" applyAlignment="1">
      <alignment vertical="center"/>
      <protection/>
    </xf>
    <xf numFmtId="0" fontId="7" fillId="0" borderId="84" xfId="59" applyFont="1" applyBorder="1" applyAlignment="1">
      <alignment vertical="center"/>
      <protection/>
    </xf>
    <xf numFmtId="0" fontId="7" fillId="0" borderId="87" xfId="59" applyFont="1" applyBorder="1" applyAlignment="1">
      <alignment vertical="center"/>
      <protection/>
    </xf>
    <xf numFmtId="0" fontId="7" fillId="0" borderId="30" xfId="59" applyFont="1" applyBorder="1" applyAlignment="1">
      <alignment horizontal="center" vertical="center"/>
      <protection/>
    </xf>
    <xf numFmtId="0" fontId="7" fillId="0" borderId="67" xfId="59" applyFont="1" applyBorder="1" applyAlignment="1">
      <alignment horizontal="center" vertical="center"/>
      <protection/>
    </xf>
    <xf numFmtId="0" fontId="7" fillId="0" borderId="79" xfId="59" applyFont="1" applyBorder="1" applyAlignment="1">
      <alignment horizontal="center" vertical="center"/>
      <protection/>
    </xf>
    <xf numFmtId="0" fontId="7" fillId="0" borderId="79" xfId="59" applyFont="1" applyBorder="1" applyAlignment="1">
      <alignment vertical="center"/>
      <protection/>
    </xf>
    <xf numFmtId="0" fontId="25" fillId="33" borderId="10" xfId="59" applyFont="1" applyFill="1" applyBorder="1" applyAlignment="1">
      <alignment horizontal="center" vertical="center"/>
      <protection/>
    </xf>
    <xf numFmtId="0" fontId="1" fillId="0" borderId="102" xfId="59" applyBorder="1" applyAlignment="1">
      <alignment vertical="center"/>
      <protection/>
    </xf>
    <xf numFmtId="0" fontId="1" fillId="0" borderId="101" xfId="59" applyBorder="1" applyAlignment="1">
      <alignment vertical="center"/>
      <protection/>
    </xf>
    <xf numFmtId="0" fontId="1" fillId="0" borderId="98" xfId="59" applyBorder="1" applyAlignment="1">
      <alignment vertical="center"/>
      <protection/>
    </xf>
    <xf numFmtId="0" fontId="2" fillId="0" borderId="134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 wrapText="1"/>
      <protection/>
    </xf>
    <xf numFmtId="0" fontId="11" fillId="0" borderId="111" xfId="59" applyFont="1" applyBorder="1" applyAlignment="1">
      <alignment horizontal="center" vertical="center" wrapText="1"/>
      <protection/>
    </xf>
    <xf numFmtId="0" fontId="11" fillId="0" borderId="111" xfId="59" applyFont="1" applyBorder="1" applyAlignment="1">
      <alignment horizontal="center" vertical="center"/>
      <protection/>
    </xf>
    <xf numFmtId="0" fontId="7" fillId="0" borderId="103" xfId="59" applyFont="1" applyBorder="1" applyAlignment="1">
      <alignment horizontal="left" vertical="center"/>
      <protection/>
    </xf>
    <xf numFmtId="0" fontId="1" fillId="0" borderId="102" xfId="59" applyBorder="1" applyAlignment="1">
      <alignment horizontal="left" vertical="center"/>
      <protection/>
    </xf>
    <xf numFmtId="0" fontId="1" fillId="0" borderId="96" xfId="59" applyBorder="1" applyAlignment="1">
      <alignment horizontal="center" vertical="center"/>
      <protection/>
    </xf>
    <xf numFmtId="0" fontId="1" fillId="0" borderId="97" xfId="59" applyBorder="1" applyAlignment="1">
      <alignment horizontal="center" vertical="center"/>
      <protection/>
    </xf>
    <xf numFmtId="0" fontId="7" fillId="0" borderId="87" xfId="59" applyFont="1" applyBorder="1" applyAlignment="1">
      <alignment horizontal="left" vertical="center"/>
      <protection/>
    </xf>
    <xf numFmtId="0" fontId="1" fillId="0" borderId="109" xfId="59" applyBorder="1" applyAlignment="1">
      <alignment horizontal="left" vertical="center"/>
      <protection/>
    </xf>
    <xf numFmtId="0" fontId="1" fillId="0" borderId="86" xfId="59" applyBorder="1" applyAlignment="1">
      <alignment horizontal="center" vertical="center"/>
      <protection/>
    </xf>
    <xf numFmtId="0" fontId="1" fillId="0" borderId="85" xfId="59" applyBorder="1" applyAlignment="1">
      <alignment horizontal="center" vertical="center"/>
      <protection/>
    </xf>
    <xf numFmtId="0" fontId="1" fillId="0" borderId="106" xfId="59" applyBorder="1" applyAlignment="1">
      <alignment vertical="center"/>
      <protection/>
    </xf>
    <xf numFmtId="0" fontId="1" fillId="0" borderId="85" xfId="59" applyBorder="1" applyAlignment="1">
      <alignment vertical="center"/>
      <protection/>
    </xf>
    <xf numFmtId="0" fontId="1" fillId="0" borderId="86" xfId="59" applyBorder="1" applyAlignment="1">
      <alignment vertical="center"/>
      <protection/>
    </xf>
    <xf numFmtId="0" fontId="1" fillId="0" borderId="109" xfId="59" applyBorder="1" applyAlignment="1">
      <alignment vertical="center"/>
      <protection/>
    </xf>
    <xf numFmtId="0" fontId="1" fillId="0" borderId="108" xfId="59" applyBorder="1" applyAlignment="1">
      <alignment vertical="center"/>
      <protection/>
    </xf>
    <xf numFmtId="0" fontId="1" fillId="0" borderId="87" xfId="59" applyBorder="1" applyAlignment="1">
      <alignment vertical="center"/>
      <protection/>
    </xf>
    <xf numFmtId="0" fontId="18" fillId="0" borderId="23" xfId="59" applyFont="1" applyBorder="1" applyAlignment="1">
      <alignment vertical="center"/>
      <protection/>
    </xf>
    <xf numFmtId="0" fontId="57" fillId="0" borderId="32" xfId="59" applyFont="1" applyBorder="1" applyAlignment="1">
      <alignment vertical="center"/>
      <protection/>
    </xf>
    <xf numFmtId="0" fontId="19" fillId="0" borderId="25" xfId="59" applyFont="1" applyBorder="1" applyAlignment="1">
      <alignment horizontal="center" vertical="center"/>
      <protection/>
    </xf>
    <xf numFmtId="0" fontId="11" fillId="0" borderId="24" xfId="59" applyFont="1" applyBorder="1" applyAlignment="1">
      <alignment horizontal="center" vertical="center"/>
      <protection/>
    </xf>
    <xf numFmtId="0" fontId="11" fillId="0" borderId="21" xfId="59" applyFont="1" applyBorder="1" applyAlignment="1">
      <alignment horizontal="center" vertical="center"/>
      <protection/>
    </xf>
    <xf numFmtId="0" fontId="53" fillId="0" borderId="79" xfId="59" applyFont="1" applyBorder="1" applyAlignment="1">
      <alignment horizontal="center" vertical="center"/>
      <protection/>
    </xf>
    <xf numFmtId="0" fontId="25" fillId="33" borderId="79" xfId="59" applyFont="1" applyFill="1" applyBorder="1" applyAlignment="1">
      <alignment horizontal="center" vertical="center"/>
      <protection/>
    </xf>
    <xf numFmtId="0" fontId="25" fillId="33" borderId="0" xfId="59" applyFont="1" applyFill="1" applyBorder="1" applyAlignment="1">
      <alignment horizontal="center" vertical="center"/>
      <protection/>
    </xf>
    <xf numFmtId="0" fontId="25" fillId="33" borderId="116" xfId="59" applyFont="1" applyFill="1" applyBorder="1" applyAlignment="1">
      <alignment horizontal="center" vertical="center"/>
      <protection/>
    </xf>
    <xf numFmtId="0" fontId="25" fillId="33" borderId="112" xfId="59" applyFont="1" applyFill="1" applyBorder="1" applyAlignment="1">
      <alignment horizontal="center" vertical="center"/>
      <protection/>
    </xf>
    <xf numFmtId="0" fontId="25" fillId="33" borderId="113" xfId="59" applyFont="1" applyFill="1" applyBorder="1" applyAlignment="1">
      <alignment horizontal="center" vertical="center"/>
      <protection/>
    </xf>
    <xf numFmtId="0" fontId="25" fillId="33" borderId="117" xfId="59" applyFont="1" applyFill="1" applyBorder="1" applyAlignment="1">
      <alignment horizontal="center" vertical="center"/>
      <protection/>
    </xf>
    <xf numFmtId="0" fontId="7" fillId="0" borderId="146" xfId="59" applyFont="1" applyBorder="1" applyAlignment="1">
      <alignment horizontal="center" vertical="center"/>
      <protection/>
    </xf>
    <xf numFmtId="0" fontId="2" fillId="0" borderId="146" xfId="59" applyFont="1" applyBorder="1" applyAlignment="1">
      <alignment vertical="center"/>
      <protection/>
    </xf>
    <xf numFmtId="0" fontId="7" fillId="0" borderId="146" xfId="59" applyFont="1" applyBorder="1" applyAlignment="1">
      <alignment vertical="center"/>
      <protection/>
    </xf>
    <xf numFmtId="0" fontId="7" fillId="0" borderId="150" xfId="59" applyFont="1" applyBorder="1" applyAlignment="1">
      <alignment vertical="center"/>
      <protection/>
    </xf>
    <xf numFmtId="0" fontId="7" fillId="0" borderId="168" xfId="59" applyFont="1" applyBorder="1" applyAlignment="1">
      <alignment vertical="center"/>
      <protection/>
    </xf>
    <xf numFmtId="0" fontId="7" fillId="0" borderId="172" xfId="59" applyFont="1" applyBorder="1" applyAlignment="1">
      <alignment vertical="center"/>
      <protection/>
    </xf>
    <xf numFmtId="0" fontId="7" fillId="0" borderId="145" xfId="59" applyFont="1" applyBorder="1" applyAlignment="1">
      <alignment vertical="center"/>
      <protection/>
    </xf>
    <xf numFmtId="0" fontId="7" fillId="0" borderId="170" xfId="59" applyFont="1" applyBorder="1" applyAlignment="1">
      <alignment vertical="center"/>
      <protection/>
    </xf>
    <xf numFmtId="0" fontId="1" fillId="0" borderId="146" xfId="59" applyFont="1" applyBorder="1" applyAlignment="1">
      <alignment vertical="center"/>
      <protection/>
    </xf>
    <xf numFmtId="0" fontId="21" fillId="0" borderId="146" xfId="59" applyFont="1" applyBorder="1" applyAlignment="1">
      <alignment horizontal="center" vertical="center"/>
      <protection/>
    </xf>
    <xf numFmtId="0" fontId="21" fillId="0" borderId="150" xfId="59" applyFont="1" applyBorder="1" applyAlignment="1">
      <alignment horizontal="center" vertical="center"/>
      <protection/>
    </xf>
    <xf numFmtId="0" fontId="21" fillId="0" borderId="168" xfId="59" applyFont="1" applyBorder="1" applyAlignment="1">
      <alignment horizontal="center" vertical="center"/>
      <protection/>
    </xf>
    <xf numFmtId="0" fontId="21" fillId="0" borderId="172" xfId="59" applyFont="1" applyBorder="1" applyAlignment="1">
      <alignment horizontal="center" vertical="center"/>
      <protection/>
    </xf>
    <xf numFmtId="0" fontId="21" fillId="0" borderId="156" xfId="59" applyFont="1" applyBorder="1" applyAlignment="1">
      <alignment horizontal="center" vertical="center"/>
      <protection/>
    </xf>
    <xf numFmtId="0" fontId="21" fillId="0" borderId="188" xfId="59" applyFont="1" applyBorder="1" applyAlignment="1">
      <alignment horizontal="center" vertical="center"/>
      <protection/>
    </xf>
    <xf numFmtId="0" fontId="21" fillId="0" borderId="173" xfId="59" applyFont="1" applyBorder="1" applyAlignment="1">
      <alignment horizontal="center" vertical="center"/>
      <protection/>
    </xf>
    <xf numFmtId="0" fontId="21" fillId="0" borderId="189" xfId="59" applyFont="1" applyBorder="1" applyAlignment="1">
      <alignment horizontal="center" vertical="center"/>
      <protection/>
    </xf>
    <xf numFmtId="0" fontId="7" fillId="0" borderId="189" xfId="59" applyFont="1" applyBorder="1" applyAlignment="1">
      <alignment vertical="center"/>
      <protection/>
    </xf>
    <xf numFmtId="0" fontId="7" fillId="0" borderId="173" xfId="59" applyFont="1" applyBorder="1" applyAlignment="1">
      <alignment vertical="center"/>
      <protection/>
    </xf>
    <xf numFmtId="0" fontId="7" fillId="0" borderId="190" xfId="59" applyFont="1" applyBorder="1" applyAlignment="1">
      <alignment vertical="center"/>
      <protection/>
    </xf>
    <xf numFmtId="0" fontId="7" fillId="0" borderId="175" xfId="59" applyFont="1" applyBorder="1" applyAlignment="1">
      <alignment vertical="center"/>
      <protection/>
    </xf>
    <xf numFmtId="0" fontId="7" fillId="0" borderId="191" xfId="59" applyFont="1" applyBorder="1" applyAlignment="1">
      <alignment vertical="center"/>
      <protection/>
    </xf>
    <xf numFmtId="0" fontId="7" fillId="0" borderId="192" xfId="59" applyFont="1" applyBorder="1" applyAlignment="1">
      <alignment vertical="center"/>
      <protection/>
    </xf>
    <xf numFmtId="0" fontId="7" fillId="0" borderId="193" xfId="59" applyFont="1" applyBorder="1" applyAlignment="1">
      <alignment vertical="center"/>
      <protection/>
    </xf>
    <xf numFmtId="0" fontId="7" fillId="0" borderId="194" xfId="59" applyFont="1" applyBorder="1" applyAlignment="1">
      <alignment vertical="center"/>
      <protection/>
    </xf>
    <xf numFmtId="0" fontId="7" fillId="0" borderId="195" xfId="59" applyFont="1" applyBorder="1" applyAlignment="1">
      <alignment vertical="center"/>
      <protection/>
    </xf>
    <xf numFmtId="0" fontId="7" fillId="0" borderId="196" xfId="59" applyFont="1" applyBorder="1" applyAlignment="1">
      <alignment vertical="center"/>
      <protection/>
    </xf>
    <xf numFmtId="0" fontId="1" fillId="0" borderId="165" xfId="59" applyBorder="1" applyAlignment="1">
      <alignment horizontal="center" vertical="center"/>
      <protection/>
    </xf>
    <xf numFmtId="0" fontId="2" fillId="0" borderId="165" xfId="59" applyFont="1" applyBorder="1" applyAlignment="1">
      <alignment horizontal="center" vertical="center"/>
      <protection/>
    </xf>
    <xf numFmtId="0" fontId="55" fillId="0" borderId="165" xfId="59" applyFont="1" applyBorder="1" applyAlignment="1">
      <alignment horizontal="center" vertical="center"/>
      <protection/>
    </xf>
    <xf numFmtId="0" fontId="55" fillId="0" borderId="133" xfId="59" applyFont="1" applyBorder="1" applyAlignment="1">
      <alignment horizontal="center" vertical="center"/>
      <protection/>
    </xf>
    <xf numFmtId="0" fontId="55" fillId="0" borderId="162" xfId="59" applyFont="1" applyBorder="1" applyAlignment="1">
      <alignment horizontal="center" vertical="center"/>
      <protection/>
    </xf>
    <xf numFmtId="0" fontId="55" fillId="0" borderId="163" xfId="59" applyFont="1" applyBorder="1" applyAlignment="1">
      <alignment horizontal="center" vertical="center"/>
      <protection/>
    </xf>
    <xf numFmtId="0" fontId="7" fillId="0" borderId="163" xfId="59" applyFont="1" applyBorder="1" applyAlignment="1">
      <alignment vertical="center"/>
      <protection/>
    </xf>
    <xf numFmtId="0" fontId="7" fillId="0" borderId="162" xfId="59" applyFont="1" applyBorder="1" applyAlignment="1">
      <alignment vertical="center"/>
      <protection/>
    </xf>
    <xf numFmtId="0" fontId="7" fillId="0" borderId="132" xfId="59" applyFont="1" applyBorder="1" applyAlignment="1">
      <alignment vertical="center"/>
      <protection/>
    </xf>
    <xf numFmtId="0" fontId="7" fillId="0" borderId="127" xfId="59" applyFont="1" applyBorder="1" applyAlignment="1">
      <alignment vertical="center"/>
      <protection/>
    </xf>
    <xf numFmtId="0" fontId="56" fillId="0" borderId="15" xfId="59" applyFont="1" applyBorder="1" applyAlignment="1">
      <alignment horizontal="center" vertical="center"/>
      <protection/>
    </xf>
    <xf numFmtId="0" fontId="56" fillId="0" borderId="32" xfId="59" applyFont="1" applyBorder="1" applyAlignment="1">
      <alignment horizontal="center" vertical="center"/>
      <protection/>
    </xf>
    <xf numFmtId="0" fontId="56" fillId="0" borderId="22" xfId="59" applyFont="1" applyBorder="1" applyAlignment="1">
      <alignment horizontal="center" vertical="center"/>
      <protection/>
    </xf>
    <xf numFmtId="0" fontId="56" fillId="0" borderId="21" xfId="59" applyFont="1" applyBorder="1" applyAlignment="1">
      <alignment horizontal="center" vertical="center"/>
      <protection/>
    </xf>
    <xf numFmtId="0" fontId="56" fillId="0" borderId="24" xfId="59" applyFont="1" applyBorder="1" applyAlignment="1">
      <alignment horizontal="center" vertical="center"/>
      <protection/>
    </xf>
    <xf numFmtId="0" fontId="56" fillId="0" borderId="25" xfId="59" applyFont="1" applyBorder="1" applyAlignment="1">
      <alignment horizontal="center" vertical="center"/>
      <protection/>
    </xf>
    <xf numFmtId="0" fontId="56" fillId="0" borderId="23" xfId="59" applyFont="1" applyBorder="1" applyAlignment="1">
      <alignment horizontal="center" vertical="center"/>
      <protection/>
    </xf>
    <xf numFmtId="0" fontId="1" fillId="0" borderId="113" xfId="59" applyBorder="1" applyAlignment="1">
      <alignment vertical="center"/>
      <protection/>
    </xf>
    <xf numFmtId="0" fontId="16" fillId="0" borderId="99" xfId="59" applyFont="1" applyBorder="1" applyAlignment="1">
      <alignment horizontal="left" vertical="center"/>
      <protection/>
    </xf>
    <xf numFmtId="0" fontId="16" fillId="0" borderId="168" xfId="59" applyFont="1" applyBorder="1" applyAlignment="1">
      <alignment horizontal="left" vertical="center"/>
      <protection/>
    </xf>
    <xf numFmtId="0" fontId="1" fillId="0" borderId="171" xfId="59" applyBorder="1" applyAlignment="1">
      <alignment horizontal="center" vertical="center"/>
      <protection/>
    </xf>
    <xf numFmtId="0" fontId="1" fillId="0" borderId="169" xfId="59" applyBorder="1" applyAlignment="1">
      <alignment horizontal="center" vertical="center"/>
      <protection/>
    </xf>
    <xf numFmtId="0" fontId="1" fillId="0" borderId="99" xfId="59" applyBorder="1" applyAlignment="1">
      <alignment horizontal="left" vertical="center"/>
      <protection/>
    </xf>
    <xf numFmtId="0" fontId="1" fillId="0" borderId="168" xfId="59" applyBorder="1" applyAlignment="1">
      <alignment horizontal="left" vertical="center"/>
      <protection/>
    </xf>
    <xf numFmtId="0" fontId="1" fillId="0" borderId="99" xfId="59" applyBorder="1" applyAlignment="1">
      <alignment horizontal="center" vertical="center"/>
      <protection/>
    </xf>
    <xf numFmtId="0" fontId="1" fillId="0" borderId="168" xfId="59" applyBorder="1" applyAlignment="1">
      <alignment horizontal="center" vertical="center"/>
      <protection/>
    </xf>
    <xf numFmtId="0" fontId="14" fillId="0" borderId="99" xfId="59" applyFont="1" applyBorder="1" applyAlignment="1">
      <alignment horizontal="center" vertical="center"/>
      <protection/>
    </xf>
    <xf numFmtId="0" fontId="14" fillId="0" borderId="168" xfId="59" applyFont="1" applyBorder="1" applyAlignment="1">
      <alignment horizontal="center" vertical="center"/>
      <protection/>
    </xf>
    <xf numFmtId="0" fontId="14" fillId="0" borderId="171" xfId="59" applyFont="1" applyBorder="1" applyAlignment="1">
      <alignment horizontal="center" vertical="center"/>
      <protection/>
    </xf>
    <xf numFmtId="0" fontId="14" fillId="0" borderId="169" xfId="59" applyFont="1" applyBorder="1" applyAlignment="1">
      <alignment horizontal="center" vertical="center"/>
      <protection/>
    </xf>
    <xf numFmtId="0" fontId="2" fillId="0" borderId="99" xfId="59" applyFont="1" applyBorder="1" applyAlignment="1">
      <alignment horizontal="center" vertical="center"/>
      <protection/>
    </xf>
    <xf numFmtId="0" fontId="2" fillId="0" borderId="168" xfId="59" applyFont="1" applyBorder="1" applyAlignment="1">
      <alignment horizontal="center" vertical="center"/>
      <protection/>
    </xf>
    <xf numFmtId="0" fontId="2" fillId="0" borderId="171" xfId="59" applyFont="1" applyBorder="1" applyAlignment="1">
      <alignment horizontal="center" vertical="center"/>
      <protection/>
    </xf>
    <xf numFmtId="0" fontId="2" fillId="0" borderId="169" xfId="59" applyFont="1" applyBorder="1" applyAlignment="1">
      <alignment horizontal="center" vertical="center"/>
      <protection/>
    </xf>
    <xf numFmtId="0" fontId="2" fillId="0" borderId="197" xfId="59" applyFont="1" applyBorder="1" applyAlignment="1">
      <alignment horizontal="center" vertical="center"/>
      <protection/>
    </xf>
    <xf numFmtId="0" fontId="18" fillId="0" borderId="153" xfId="59" applyFont="1" applyBorder="1" applyAlignment="1">
      <alignment vertical="center"/>
      <protection/>
    </xf>
    <xf numFmtId="0" fontId="57" fillId="0" borderId="177" xfId="59" applyFont="1" applyBorder="1" applyAlignment="1">
      <alignment vertical="center"/>
      <protection/>
    </xf>
    <xf numFmtId="0" fontId="19" fillId="0" borderId="32" xfId="59" applyFont="1" applyBorder="1" applyAlignment="1">
      <alignment vertical="center"/>
      <protection/>
    </xf>
    <xf numFmtId="0" fontId="19" fillId="0" borderId="21" xfId="59" applyFont="1" applyBorder="1" applyAlignment="1">
      <alignment vertical="center"/>
      <protection/>
    </xf>
    <xf numFmtId="0" fontId="19" fillId="0" borderId="23" xfId="59" applyFont="1" applyBorder="1" applyAlignment="1">
      <alignment vertical="center"/>
      <protection/>
    </xf>
    <xf numFmtId="0" fontId="1" fillId="0" borderId="150" xfId="59" applyBorder="1" applyAlignment="1">
      <alignment horizontal="center" vertical="center"/>
      <protection/>
    </xf>
    <xf numFmtId="0" fontId="1" fillId="0" borderId="198" xfId="59" applyBorder="1" applyAlignment="1">
      <alignment vertical="center"/>
      <protection/>
    </xf>
    <xf numFmtId="0" fontId="2" fillId="0" borderId="188" xfId="59" applyFont="1" applyBorder="1" applyAlignment="1">
      <alignment horizontal="center" vertical="center"/>
      <protection/>
    </xf>
    <xf numFmtId="0" fontId="2" fillId="0" borderId="174" xfId="59" applyFont="1" applyBorder="1" applyAlignment="1">
      <alignment horizontal="center" vertical="center"/>
      <protection/>
    </xf>
    <xf numFmtId="0" fontId="18" fillId="0" borderId="15" xfId="59" applyFont="1" applyBorder="1" applyAlignment="1">
      <alignment vertical="center"/>
      <protection/>
    </xf>
    <xf numFmtId="0" fontId="1" fillId="0" borderId="0" xfId="59" applyFont="1" applyBorder="1" applyAlignment="1">
      <alignment horizontal="center" vertical="center" wrapText="1"/>
      <protection/>
    </xf>
    <xf numFmtId="0" fontId="53" fillId="0" borderId="136" xfId="59" applyFont="1" applyBorder="1" applyAlignment="1">
      <alignment horizontal="center" vertical="center"/>
      <protection/>
    </xf>
    <xf numFmtId="0" fontId="25" fillId="33" borderId="198" xfId="59" applyFont="1" applyFill="1" applyBorder="1" applyAlignment="1">
      <alignment horizontal="center" vertical="center"/>
      <protection/>
    </xf>
    <xf numFmtId="0" fontId="22" fillId="33" borderId="136" xfId="59" applyFont="1" applyFill="1" applyBorder="1" applyAlignment="1">
      <alignment horizontal="center" vertical="center"/>
      <protection/>
    </xf>
    <xf numFmtId="0" fontId="22" fillId="33" borderId="158" xfId="59" applyFont="1" applyFill="1" applyBorder="1" applyAlignment="1">
      <alignment horizontal="center" vertical="center"/>
      <protection/>
    </xf>
    <xf numFmtId="0" fontId="22" fillId="33" borderId="198" xfId="59" applyFont="1" applyFill="1" applyBorder="1" applyAlignment="1">
      <alignment horizontal="center" vertical="center"/>
      <protection/>
    </xf>
    <xf numFmtId="0" fontId="25" fillId="33" borderId="199" xfId="59" applyFont="1" applyFill="1" applyBorder="1" applyAlignment="1">
      <alignment horizontal="center" vertical="center"/>
      <protection/>
    </xf>
    <xf numFmtId="0" fontId="25" fillId="33" borderId="161" xfId="59" applyFont="1" applyFill="1" applyBorder="1" applyAlignment="1">
      <alignment horizontal="center" vertical="center"/>
      <protection/>
    </xf>
    <xf numFmtId="0" fontId="22" fillId="33" borderId="160" xfId="59" applyFont="1" applyFill="1" applyBorder="1" applyAlignment="1">
      <alignment horizontal="center" vertical="center"/>
      <protection/>
    </xf>
    <xf numFmtId="0" fontId="25" fillId="33" borderId="200" xfId="59" applyFont="1" applyFill="1" applyBorder="1" applyAlignment="1">
      <alignment horizontal="center" vertical="center"/>
      <protection/>
    </xf>
    <xf numFmtId="0" fontId="11" fillId="0" borderId="159" xfId="59" applyFont="1" applyBorder="1" applyAlignment="1">
      <alignment horizontal="center" vertical="center"/>
      <protection/>
    </xf>
    <xf numFmtId="0" fontId="11" fillId="0" borderId="161" xfId="59" applyFont="1" applyBorder="1" applyAlignment="1">
      <alignment horizontal="center" vertical="center"/>
      <protection/>
    </xf>
    <xf numFmtId="0" fontId="11" fillId="0" borderId="200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vertical="center"/>
      <protection/>
    </xf>
    <xf numFmtId="0" fontId="7" fillId="0" borderId="25" xfId="59" applyFont="1" applyBorder="1" applyAlignment="1">
      <alignment vertical="center"/>
      <protection/>
    </xf>
    <xf numFmtId="0" fontId="7" fillId="0" borderId="157" xfId="59" applyFont="1" applyBorder="1" applyAlignment="1">
      <alignment horizontal="center" vertical="center"/>
      <protection/>
    </xf>
    <xf numFmtId="0" fontId="1" fillId="0" borderId="157" xfId="59" applyFont="1" applyBorder="1" applyAlignment="1">
      <alignment vertical="center"/>
      <protection/>
    </xf>
    <xf numFmtId="0" fontId="7" fillId="0" borderId="201" xfId="59" applyFont="1" applyBorder="1" applyAlignment="1">
      <alignment vertical="center"/>
      <protection/>
    </xf>
    <xf numFmtId="0" fontId="7" fillId="0" borderId="202" xfId="59" applyFont="1" applyBorder="1" applyAlignment="1">
      <alignment vertical="center"/>
      <protection/>
    </xf>
    <xf numFmtId="0" fontId="7" fillId="0" borderId="203" xfId="59" applyFont="1" applyBorder="1" applyAlignment="1">
      <alignment vertical="center"/>
      <protection/>
    </xf>
    <xf numFmtId="0" fontId="7" fillId="0" borderId="186" xfId="59" applyFont="1" applyBorder="1" applyAlignment="1">
      <alignment vertical="center"/>
      <protection/>
    </xf>
    <xf numFmtId="0" fontId="7" fillId="0" borderId="184" xfId="59" applyFont="1" applyBorder="1" applyAlignment="1">
      <alignment vertical="center"/>
      <protection/>
    </xf>
    <xf numFmtId="0" fontId="7" fillId="0" borderId="204" xfId="59" applyFont="1" applyBorder="1" applyAlignment="1">
      <alignment vertical="center"/>
      <protection/>
    </xf>
    <xf numFmtId="0" fontId="7" fillId="0" borderId="156" xfId="59" applyFont="1" applyBorder="1" applyAlignment="1">
      <alignment horizontal="center" vertical="center"/>
      <protection/>
    </xf>
    <xf numFmtId="0" fontId="1" fillId="0" borderId="156" xfId="59" applyFont="1" applyBorder="1" applyAlignment="1">
      <alignment vertical="center"/>
      <protection/>
    </xf>
    <xf numFmtId="0" fontId="7" fillId="0" borderId="205" xfId="59" applyFont="1" applyBorder="1" applyAlignment="1">
      <alignment vertical="center"/>
      <protection/>
    </xf>
    <xf numFmtId="0" fontId="7" fillId="0" borderId="188" xfId="59" applyFont="1" applyBorder="1" applyAlignment="1">
      <alignment vertical="center"/>
      <protection/>
    </xf>
    <xf numFmtId="0" fontId="21" fillId="0" borderId="114" xfId="59" applyFont="1" applyBorder="1" applyAlignment="1">
      <alignment horizontal="center" vertical="center"/>
      <protection/>
    </xf>
    <xf numFmtId="0" fontId="21" fillId="0" borderId="0" xfId="59" applyFont="1" applyBorder="1" applyAlignment="1">
      <alignment horizontal="center" vertical="center"/>
      <protection/>
    </xf>
    <xf numFmtId="0" fontId="21" fillId="0" borderId="113" xfId="59" applyFont="1" applyBorder="1" applyAlignment="1">
      <alignment horizontal="center" vertical="center"/>
      <protection/>
    </xf>
    <xf numFmtId="0" fontId="21" fillId="0" borderId="112" xfId="59" applyFont="1" applyBorder="1" applyAlignment="1">
      <alignment horizontal="center" vertical="center"/>
      <protection/>
    </xf>
    <xf numFmtId="0" fontId="7" fillId="0" borderId="112" xfId="59" applyFont="1" applyBorder="1" applyAlignment="1">
      <alignment vertical="center"/>
      <protection/>
    </xf>
    <xf numFmtId="0" fontId="21" fillId="0" borderId="205" xfId="59" applyFont="1" applyBorder="1" applyAlignment="1">
      <alignment horizontal="center" vertical="center"/>
      <protection/>
    </xf>
    <xf numFmtId="0" fontId="21" fillId="0" borderId="190" xfId="59" applyFont="1" applyBorder="1" applyAlignment="1">
      <alignment horizontal="center" vertical="center"/>
      <protection/>
    </xf>
    <xf numFmtId="0" fontId="7" fillId="0" borderId="156" xfId="59" applyFont="1" applyBorder="1" applyAlignment="1">
      <alignment vertical="center"/>
      <protection/>
    </xf>
    <xf numFmtId="0" fontId="55" fillId="0" borderId="16" xfId="59" applyFont="1" applyBorder="1" applyAlignment="1">
      <alignment horizontal="center" vertical="center"/>
      <protection/>
    </xf>
    <xf numFmtId="0" fontId="55" fillId="0" borderId="22" xfId="59" applyFont="1" applyBorder="1" applyAlignment="1">
      <alignment horizontal="center" vertical="center"/>
      <protection/>
    </xf>
    <xf numFmtId="0" fontId="55" fillId="0" borderId="15" xfId="59" applyFont="1" applyBorder="1" applyAlignment="1">
      <alignment horizontal="center" vertical="center"/>
      <protection/>
    </xf>
    <xf numFmtId="0" fontId="55" fillId="0" borderId="25" xfId="59" applyFont="1" applyBorder="1" applyAlignment="1">
      <alignment horizontal="center" vertical="center"/>
      <protection/>
    </xf>
    <xf numFmtId="0" fontId="2" fillId="0" borderId="0" xfId="59" applyFont="1" applyAlignment="1">
      <alignment horizontal="left" vertical="center"/>
      <protection/>
    </xf>
    <xf numFmtId="0" fontId="1" fillId="0" borderId="0" xfId="59" applyFont="1" applyAlignment="1">
      <alignment vertical="center"/>
      <protection/>
    </xf>
    <xf numFmtId="0" fontId="58" fillId="0" borderId="15" xfId="59" applyFont="1" applyBorder="1" applyAlignment="1">
      <alignment horizontal="center" vertical="center"/>
      <protection/>
    </xf>
    <xf numFmtId="0" fontId="58" fillId="0" borderId="21" xfId="59" applyFont="1" applyBorder="1" applyAlignment="1">
      <alignment horizontal="center" vertical="center"/>
      <protection/>
    </xf>
    <xf numFmtId="0" fontId="58" fillId="0" borderId="22" xfId="59" applyFont="1" applyBorder="1" applyAlignment="1">
      <alignment horizontal="center" vertical="center"/>
      <protection/>
    </xf>
    <xf numFmtId="0" fontId="58" fillId="0" borderId="23" xfId="59" applyFont="1" applyBorder="1" applyAlignment="1">
      <alignment horizontal="center" vertical="center"/>
      <protection/>
    </xf>
    <xf numFmtId="0" fontId="11" fillId="0" borderId="80" xfId="59" applyFont="1" applyBorder="1" applyAlignment="1">
      <alignment vertical="center"/>
      <protection/>
    </xf>
    <xf numFmtId="0" fontId="1" fillId="0" borderId="81" xfId="59" applyFont="1" applyBorder="1" applyAlignment="1">
      <alignment vertical="center"/>
      <protection/>
    </xf>
    <xf numFmtId="0" fontId="1" fillId="0" borderId="82" xfId="59" applyFont="1" applyBorder="1" applyAlignment="1">
      <alignment vertical="center"/>
      <protection/>
    </xf>
    <xf numFmtId="0" fontId="1" fillId="0" borderId="83" xfId="59" applyFont="1" applyBorder="1" applyAlignment="1">
      <alignment vertical="center"/>
      <protection/>
    </xf>
    <xf numFmtId="0" fontId="11" fillId="0" borderId="99" xfId="59" applyFont="1" applyBorder="1" applyAlignment="1">
      <alignment vertical="center"/>
      <protection/>
    </xf>
    <xf numFmtId="0" fontId="1" fillId="0" borderId="97" xfId="59" applyFont="1" applyBorder="1" applyAlignment="1">
      <alignment vertical="center"/>
      <protection/>
    </xf>
    <xf numFmtId="0" fontId="1" fillId="0" borderId="96" xfId="59" applyFont="1" applyBorder="1" applyAlignment="1">
      <alignment vertical="center"/>
      <protection/>
    </xf>
    <xf numFmtId="0" fontId="1" fillId="0" borderId="103" xfId="59" applyFont="1" applyBorder="1" applyAlignment="1">
      <alignment vertical="center"/>
      <protection/>
    </xf>
    <xf numFmtId="0" fontId="11" fillId="0" borderId="84" xfId="59" applyFont="1" applyBorder="1" applyAlignment="1">
      <alignment vertical="center"/>
      <protection/>
    </xf>
    <xf numFmtId="0" fontId="1" fillId="0" borderId="85" xfId="59" applyFont="1" applyBorder="1" applyAlignment="1">
      <alignment vertical="center"/>
      <protection/>
    </xf>
    <xf numFmtId="0" fontId="1" fillId="0" borderId="86" xfId="59" applyFont="1" applyBorder="1" applyAlignment="1">
      <alignment vertical="center"/>
      <protection/>
    </xf>
    <xf numFmtId="0" fontId="11" fillId="0" borderId="138" xfId="59" applyFont="1" applyBorder="1" applyAlignment="1">
      <alignment vertical="center"/>
      <protection/>
    </xf>
    <xf numFmtId="0" fontId="7" fillId="0" borderId="198" xfId="59" applyFont="1" applyBorder="1" applyAlignment="1">
      <alignment vertical="center"/>
      <protection/>
    </xf>
    <xf numFmtId="0" fontId="1" fillId="0" borderId="161" xfId="59" applyFont="1" applyBorder="1" applyAlignment="1">
      <alignment vertical="center"/>
      <protection/>
    </xf>
    <xf numFmtId="0" fontId="1" fillId="0" borderId="198" xfId="59" applyFont="1" applyBorder="1" applyAlignment="1">
      <alignment vertical="center"/>
      <protection/>
    </xf>
    <xf numFmtId="0" fontId="1" fillId="0" borderId="200" xfId="59" applyFont="1" applyBorder="1" applyAlignment="1">
      <alignment vertical="center"/>
      <protection/>
    </xf>
    <xf numFmtId="0" fontId="11" fillId="0" borderId="153" xfId="59" applyFont="1" applyBorder="1" applyAlignment="1">
      <alignment vertical="center"/>
      <protection/>
    </xf>
    <xf numFmtId="0" fontId="1" fillId="0" borderId="28" xfId="59" applyFont="1" applyBorder="1" applyAlignment="1">
      <alignment vertical="center"/>
      <protection/>
    </xf>
    <xf numFmtId="0" fontId="1" fillId="0" borderId="118" xfId="59" applyFont="1" applyBorder="1" applyAlignment="1">
      <alignment vertical="center"/>
      <protection/>
    </xf>
    <xf numFmtId="0" fontId="1" fillId="0" borderId="27" xfId="59" applyFont="1" applyBorder="1" applyAlignment="1">
      <alignment vertical="center"/>
      <protection/>
    </xf>
    <xf numFmtId="0" fontId="11" fillId="0" borderId="113" xfId="59" applyFont="1" applyBorder="1" applyAlignment="1">
      <alignment vertical="center"/>
      <protection/>
    </xf>
    <xf numFmtId="0" fontId="1" fillId="0" borderId="111" xfId="59" applyFont="1" applyBorder="1" applyAlignment="1">
      <alignment vertical="center"/>
      <protection/>
    </xf>
    <xf numFmtId="0" fontId="1" fillId="0" borderId="0" xfId="59" applyFont="1" applyBorder="1" applyAlignment="1">
      <alignment vertical="center"/>
      <protection/>
    </xf>
    <xf numFmtId="0" fontId="1" fillId="0" borderId="117" xfId="59" applyFont="1" applyBorder="1" applyAlignment="1">
      <alignment vertical="center"/>
      <protection/>
    </xf>
    <xf numFmtId="0" fontId="11" fillId="0" borderId="0" xfId="59" applyFont="1" applyAlignment="1">
      <alignment vertical="center"/>
      <protection/>
    </xf>
    <xf numFmtId="0" fontId="7" fillId="0" borderId="160" xfId="59" applyFont="1" applyBorder="1" applyAlignment="1">
      <alignment vertical="center"/>
      <protection/>
    </xf>
    <xf numFmtId="0" fontId="7" fillId="0" borderId="200" xfId="59" applyFont="1" applyBorder="1" applyAlignment="1">
      <alignment vertical="center"/>
      <protection/>
    </xf>
    <xf numFmtId="0" fontId="14" fillId="0" borderId="90" xfId="59" applyFont="1" applyBorder="1" applyAlignment="1">
      <alignment vertical="center"/>
      <protection/>
    </xf>
    <xf numFmtId="0" fontId="2" fillId="0" borderId="95" xfId="59" applyFont="1" applyBorder="1" applyAlignment="1">
      <alignment horizontal="center" vertical="center"/>
      <protection/>
    </xf>
    <xf numFmtId="0" fontId="14" fillId="0" borderId="104" xfId="59" applyFont="1" applyBorder="1" applyAlignment="1">
      <alignment horizontal="center" vertical="center"/>
      <protection/>
    </xf>
    <xf numFmtId="0" fontId="14" fillId="0" borderId="136" xfId="59" applyFont="1" applyBorder="1" applyAlignment="1">
      <alignment horizontal="center" vertical="center"/>
      <protection/>
    </xf>
    <xf numFmtId="0" fontId="14" fillId="0" borderId="126" xfId="59" applyFont="1" applyBorder="1" applyAlignment="1">
      <alignment horizontal="center" vertical="center"/>
      <protection/>
    </xf>
    <xf numFmtId="0" fontId="1" fillId="0" borderId="79" xfId="59" applyFont="1" applyBorder="1" applyAlignment="1">
      <alignment vertical="center"/>
      <protection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 quotePrefix="1">
      <alignment vertical="center"/>
    </xf>
    <xf numFmtId="0" fontId="31" fillId="0" borderId="0" xfId="59" applyFont="1" applyAlignment="1">
      <alignment vertical="center"/>
      <protection/>
    </xf>
    <xf numFmtId="0" fontId="3" fillId="0" borderId="0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 vertical="center"/>
      <protection/>
    </xf>
    <xf numFmtId="0" fontId="2" fillId="0" borderId="135" xfId="59" applyFont="1" applyBorder="1" applyAlignment="1">
      <alignment horizontal="center" vertical="center"/>
      <protection/>
    </xf>
    <xf numFmtId="0" fontId="4" fillId="0" borderId="135" xfId="59" applyFont="1" applyBorder="1" applyAlignment="1">
      <alignment horizontal="center" vertical="center"/>
      <protection/>
    </xf>
    <xf numFmtId="0" fontId="4" fillId="0" borderId="128" xfId="59" applyFont="1" applyBorder="1" applyAlignment="1">
      <alignment horizontal="center" vertical="center"/>
      <protection/>
    </xf>
    <xf numFmtId="0" fontId="4" fillId="0" borderId="120" xfId="59" applyFont="1" applyBorder="1" applyAlignment="1">
      <alignment horizontal="center" vertical="center"/>
      <protection/>
    </xf>
    <xf numFmtId="0" fontId="4" fillId="0" borderId="121" xfId="59" applyFont="1" applyBorder="1" applyAlignment="1">
      <alignment horizontal="center" vertical="center"/>
      <protection/>
    </xf>
    <xf numFmtId="0" fontId="4" fillId="0" borderId="139" xfId="59" applyFont="1" applyBorder="1" applyAlignment="1">
      <alignment horizontal="center" vertical="center"/>
      <protection/>
    </xf>
    <xf numFmtId="0" fontId="4" fillId="0" borderId="95" xfId="59" applyFont="1" applyBorder="1" applyAlignment="1">
      <alignment horizontal="center" vertical="center"/>
      <protection/>
    </xf>
    <xf numFmtId="0" fontId="4" fillId="0" borderId="102" xfId="59" applyFont="1" applyBorder="1" applyAlignment="1">
      <alignment horizontal="center" vertical="center"/>
      <protection/>
    </xf>
    <xf numFmtId="0" fontId="4" fillId="0" borderId="97" xfId="59" applyFont="1" applyBorder="1" applyAlignment="1">
      <alignment horizontal="center" vertical="center"/>
      <protection/>
    </xf>
    <xf numFmtId="0" fontId="4" fillId="0" borderId="100" xfId="59" applyFont="1" applyBorder="1" applyAlignment="1">
      <alignment horizontal="center" vertical="center"/>
      <protection/>
    </xf>
    <xf numFmtId="0" fontId="4" fillId="0" borderId="103" xfId="59" applyFont="1" applyBorder="1" applyAlignment="1">
      <alignment horizontal="center" vertical="center"/>
      <protection/>
    </xf>
    <xf numFmtId="0" fontId="4" fillId="0" borderId="134" xfId="59" applyFont="1" applyBorder="1" applyAlignment="1">
      <alignment horizontal="center" vertical="center"/>
      <protection/>
    </xf>
    <xf numFmtId="0" fontId="4" fillId="0" borderId="122" xfId="59" applyFont="1" applyBorder="1" applyAlignment="1">
      <alignment horizontal="center" vertical="center"/>
      <protection/>
    </xf>
    <xf numFmtId="0" fontId="4" fillId="0" borderId="123" xfId="59" applyFont="1" applyBorder="1" applyAlignment="1">
      <alignment horizontal="center" vertical="center"/>
      <protection/>
    </xf>
    <xf numFmtId="0" fontId="4" fillId="0" borderId="124" xfId="59" applyFont="1" applyBorder="1" applyAlignment="1">
      <alignment horizontal="center" vertical="center"/>
      <protection/>
    </xf>
    <xf numFmtId="0" fontId="4" fillId="0" borderId="131" xfId="59" applyFont="1" applyBorder="1" applyAlignment="1">
      <alignment horizontal="center" vertical="center"/>
      <protection/>
    </xf>
    <xf numFmtId="0" fontId="1" fillId="0" borderId="135" xfId="59" applyBorder="1" applyAlignment="1" quotePrefix="1">
      <alignment horizontal="left" vertical="center"/>
      <protection/>
    </xf>
    <xf numFmtId="0" fontId="1" fillId="0" borderId="134" xfId="59" applyBorder="1" applyAlignment="1" quotePrefix="1">
      <alignment horizontal="left" vertical="center"/>
      <protection/>
    </xf>
    <xf numFmtId="0" fontId="1" fillId="0" borderId="164" xfId="59" applyBorder="1" applyAlignment="1">
      <alignment vertical="center"/>
      <protection/>
    </xf>
    <xf numFmtId="0" fontId="25" fillId="33" borderId="15" xfId="59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vertical="center"/>
    </xf>
    <xf numFmtId="0" fontId="7" fillId="0" borderId="90" xfId="0" applyFont="1" applyBorder="1" applyAlignment="1" quotePrefix="1">
      <alignment vertical="center"/>
    </xf>
    <xf numFmtId="0" fontId="7" fillId="0" borderId="95" xfId="0" applyFont="1" applyBorder="1" applyAlignment="1" quotePrefix="1">
      <alignment vertical="center"/>
    </xf>
    <xf numFmtId="0" fontId="7" fillId="0" borderId="95" xfId="0" applyFont="1" applyBorder="1" applyAlignment="1" quotePrefix="1">
      <alignment horizontal="left" vertical="center"/>
    </xf>
    <xf numFmtId="0" fontId="7" fillId="0" borderId="104" xfId="0" applyFont="1" applyBorder="1" applyAlignment="1" quotePrefix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" fillId="0" borderId="97" xfId="59" applyFont="1" applyBorder="1" applyAlignment="1">
      <alignment vertical="center"/>
      <protection/>
    </xf>
    <xf numFmtId="0" fontId="7" fillId="0" borderId="18" xfId="59" applyFont="1" applyBorder="1" applyAlignment="1">
      <alignment horizontal="center" vertical="center"/>
      <protection/>
    </xf>
    <xf numFmtId="0" fontId="2" fillId="0" borderId="206" xfId="59" applyFont="1" applyBorder="1" applyAlignment="1">
      <alignment horizontal="center" vertical="center"/>
      <protection/>
    </xf>
    <xf numFmtId="0" fontId="1" fillId="0" borderId="207" xfId="59" applyBorder="1" applyAlignment="1">
      <alignment vertical="center"/>
      <protection/>
    </xf>
    <xf numFmtId="0" fontId="1" fillId="0" borderId="208" xfId="59" applyBorder="1" applyAlignment="1">
      <alignment vertical="center"/>
      <protection/>
    </xf>
    <xf numFmtId="0" fontId="1" fillId="0" borderId="209" xfId="59" applyFont="1" applyBorder="1" applyAlignment="1">
      <alignment vertical="center"/>
      <protection/>
    </xf>
    <xf numFmtId="0" fontId="2" fillId="0" borderId="197" xfId="59" applyFont="1" applyBorder="1" applyAlignment="1">
      <alignment vertical="center"/>
      <protection/>
    </xf>
    <xf numFmtId="0" fontId="2" fillId="0" borderId="132" xfId="59" applyFont="1" applyBorder="1" applyAlignment="1">
      <alignment vertical="center"/>
      <protection/>
    </xf>
    <xf numFmtId="0" fontId="1" fillId="0" borderId="210" xfId="59" applyBorder="1" applyAlignment="1">
      <alignment vertical="center"/>
      <protection/>
    </xf>
    <xf numFmtId="0" fontId="1" fillId="0" borderId="163" xfId="59" applyBorder="1" applyAlignment="1">
      <alignment vertical="center"/>
      <protection/>
    </xf>
    <xf numFmtId="0" fontId="7" fillId="0" borderId="19" xfId="59" applyFont="1" applyBorder="1" applyAlignment="1">
      <alignment horizontal="center" vertical="center"/>
      <protection/>
    </xf>
    <xf numFmtId="0" fontId="7" fillId="0" borderId="114" xfId="59" applyFont="1" applyBorder="1" applyAlignment="1">
      <alignment horizontal="center" vertical="center"/>
      <protection/>
    </xf>
    <xf numFmtId="0" fontId="1" fillId="0" borderId="17" xfId="59" applyFont="1" applyBorder="1" applyAlignment="1">
      <alignment horizontal="center" vertical="center" wrapText="1"/>
      <protection/>
    </xf>
    <xf numFmtId="0" fontId="1" fillId="0" borderId="163" xfId="59" applyFont="1" applyBorder="1" applyAlignment="1">
      <alignment horizontal="center" vertical="center" wrapText="1"/>
      <protection/>
    </xf>
    <xf numFmtId="0" fontId="1" fillId="0" borderId="127" xfId="59" applyFont="1" applyBorder="1" applyAlignment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1" fillId="0" borderId="197" xfId="59" applyFont="1" applyBorder="1" applyAlignment="1">
      <alignment vertical="center"/>
      <protection/>
    </xf>
    <xf numFmtId="0" fontId="25" fillId="0" borderId="10" xfId="59" applyFont="1" applyBorder="1" applyAlignment="1">
      <alignment horizontal="center" vertical="center"/>
      <protection/>
    </xf>
    <xf numFmtId="0" fontId="25" fillId="0" borderId="24" xfId="59" applyFont="1" applyBorder="1" applyAlignment="1">
      <alignment horizontal="center" vertical="center"/>
      <protection/>
    </xf>
    <xf numFmtId="0" fontId="11" fillId="0" borderId="21" xfId="59" applyFont="1" applyBorder="1" applyAlignment="1">
      <alignment horizontal="center" vertical="center"/>
      <protection/>
    </xf>
    <xf numFmtId="0" fontId="11" fillId="0" borderId="25" xfId="59" applyFont="1" applyBorder="1" applyAlignment="1">
      <alignment horizontal="center" vertical="center"/>
      <protection/>
    </xf>
    <xf numFmtId="0" fontId="11" fillId="0" borderId="32" xfId="59" applyFont="1" applyBorder="1" applyAlignment="1">
      <alignment horizontal="center" vertical="center"/>
      <protection/>
    </xf>
    <xf numFmtId="0" fontId="11" fillId="0" borderId="23" xfId="59" applyFont="1" applyBorder="1" applyAlignment="1">
      <alignment horizontal="center" vertical="center"/>
      <protection/>
    </xf>
    <xf numFmtId="0" fontId="11" fillId="0" borderId="112" xfId="59" applyFont="1" applyBorder="1" applyAlignment="1">
      <alignment horizontal="center" vertical="center" wrapText="1"/>
      <protection/>
    </xf>
    <xf numFmtId="0" fontId="6" fillId="0" borderId="211" xfId="59" applyFont="1" applyBorder="1" applyAlignment="1">
      <alignment horizontal="center" vertical="center"/>
      <protection/>
    </xf>
    <xf numFmtId="1" fontId="7" fillId="0" borderId="154" xfId="59" applyNumberFormat="1" applyFont="1" applyFill="1" applyBorder="1" applyAlignment="1">
      <alignment horizontal="center" vertical="center"/>
      <protection/>
    </xf>
    <xf numFmtId="2" fontId="7" fillId="0" borderId="212" xfId="59" applyNumberFormat="1" applyFont="1" applyFill="1" applyBorder="1" applyAlignment="1">
      <alignment horizontal="center" vertical="center"/>
      <protection/>
    </xf>
    <xf numFmtId="1" fontId="7" fillId="0" borderId="212" xfId="59" applyNumberFormat="1" applyFont="1" applyFill="1" applyBorder="1" applyAlignment="1">
      <alignment horizontal="center" vertical="center"/>
      <protection/>
    </xf>
    <xf numFmtId="1" fontId="7" fillId="0" borderId="213" xfId="59" applyNumberFormat="1" applyFont="1" applyFill="1" applyBorder="1" applyAlignment="1">
      <alignment horizontal="center" vertical="center"/>
      <protection/>
    </xf>
    <xf numFmtId="1" fontId="7" fillId="0" borderId="149" xfId="59" applyNumberFormat="1" applyFont="1" applyFill="1" applyBorder="1" applyAlignment="1">
      <alignment horizontal="center" vertical="center"/>
      <protection/>
    </xf>
    <xf numFmtId="179" fontId="6" fillId="0" borderId="144" xfId="59" applyNumberFormat="1" applyFont="1" applyFill="1" applyBorder="1" applyAlignment="1">
      <alignment horizontal="center" vertical="center"/>
      <protection/>
    </xf>
    <xf numFmtId="1" fontId="7" fillId="0" borderId="171" xfId="59" applyNumberFormat="1" applyFont="1" applyFill="1" applyBorder="1" applyAlignment="1">
      <alignment horizontal="center" vertical="center"/>
      <protection/>
    </xf>
    <xf numFmtId="1" fontId="7" fillId="0" borderId="169" xfId="59" applyNumberFormat="1" applyFont="1" applyFill="1" applyBorder="1" applyAlignment="1">
      <alignment horizontal="center" vertical="center"/>
      <protection/>
    </xf>
    <xf numFmtId="2" fontId="7" fillId="0" borderId="169" xfId="59" applyNumberFormat="1" applyFont="1" applyFill="1" applyBorder="1" applyAlignment="1">
      <alignment horizontal="center" vertical="center"/>
      <protection/>
    </xf>
    <xf numFmtId="1" fontId="7" fillId="0" borderId="150" xfId="59" applyNumberFormat="1" applyFont="1" applyFill="1" applyBorder="1" applyAlignment="1">
      <alignment horizontal="center" vertical="center"/>
      <protection/>
    </xf>
    <xf numFmtId="179" fontId="6" fillId="0" borderId="146" xfId="59" applyNumberFormat="1" applyFont="1" applyFill="1" applyBorder="1" applyAlignment="1">
      <alignment horizontal="center" vertical="center"/>
      <protection/>
    </xf>
    <xf numFmtId="1" fontId="7" fillId="0" borderId="180" xfId="59" applyNumberFormat="1" applyFont="1" applyFill="1" applyBorder="1" applyAlignment="1">
      <alignment horizontal="center" vertical="center"/>
      <protection/>
    </xf>
    <xf numFmtId="1" fontId="7" fillId="0" borderId="178" xfId="59" applyNumberFormat="1" applyFont="1" applyFill="1" applyBorder="1" applyAlignment="1">
      <alignment horizontal="center" vertical="center"/>
      <protection/>
    </xf>
    <xf numFmtId="2" fontId="7" fillId="0" borderId="178" xfId="59" applyNumberFormat="1" applyFont="1" applyFill="1" applyBorder="1" applyAlignment="1">
      <alignment horizontal="center" vertical="center"/>
      <protection/>
    </xf>
    <xf numFmtId="1" fontId="7" fillId="0" borderId="151" xfId="59" applyNumberFormat="1" applyFont="1" applyFill="1" applyBorder="1" applyAlignment="1">
      <alignment horizontal="center" vertical="center"/>
      <protection/>
    </xf>
    <xf numFmtId="179" fontId="6" fillId="0" borderId="148" xfId="59" applyNumberFormat="1" applyFont="1" applyFill="1" applyBorder="1" applyAlignment="1">
      <alignment horizontal="center" vertical="center"/>
      <protection/>
    </xf>
    <xf numFmtId="2" fontId="7" fillId="0" borderId="171" xfId="59" applyNumberFormat="1" applyFont="1" applyFill="1" applyBorder="1" applyAlignment="1">
      <alignment horizontal="center" vertical="center"/>
      <protection/>
    </xf>
    <xf numFmtId="2" fontId="7" fillId="0" borderId="180" xfId="59" applyNumberFormat="1" applyFont="1" applyFill="1" applyBorder="1" applyAlignment="1">
      <alignment horizontal="center" vertical="center"/>
      <protection/>
    </xf>
    <xf numFmtId="2" fontId="7" fillId="0" borderId="154" xfId="59" applyNumberFormat="1" applyFont="1" applyFill="1" applyBorder="1" applyAlignment="1">
      <alignment horizontal="center" vertical="center"/>
      <protection/>
    </xf>
    <xf numFmtId="2" fontId="6" fillId="0" borderId="154" xfId="59" applyNumberFormat="1" applyFont="1" applyBorder="1" applyAlignment="1">
      <alignment horizontal="center" vertical="center"/>
      <protection/>
    </xf>
    <xf numFmtId="2" fontId="6" fillId="0" borderId="149" xfId="59" applyNumberFormat="1" applyFont="1" applyBorder="1" applyAlignment="1">
      <alignment horizontal="center" vertical="center"/>
      <protection/>
    </xf>
    <xf numFmtId="179" fontId="6" fillId="0" borderId="144" xfId="59" applyNumberFormat="1" applyFont="1" applyBorder="1" applyAlignment="1">
      <alignment horizontal="center" vertical="center"/>
      <protection/>
    </xf>
    <xf numFmtId="2" fontId="6" fillId="0" borderId="171" xfId="59" applyNumberFormat="1" applyFont="1" applyBorder="1" applyAlignment="1">
      <alignment horizontal="center" vertical="center"/>
      <protection/>
    </xf>
    <xf numFmtId="179" fontId="6" fillId="0" borderId="146" xfId="59" applyNumberFormat="1" applyFont="1" applyBorder="1" applyAlignment="1">
      <alignment horizontal="center" vertical="center"/>
      <protection/>
    </xf>
    <xf numFmtId="2" fontId="6" fillId="0" borderId="180" xfId="59" applyNumberFormat="1" applyFont="1" applyBorder="1" applyAlignment="1">
      <alignment horizontal="center" vertical="center"/>
      <protection/>
    </xf>
    <xf numFmtId="179" fontId="6" fillId="0" borderId="148" xfId="59" applyNumberFormat="1" applyFont="1" applyBorder="1" applyAlignment="1">
      <alignment horizontal="center" vertical="center"/>
      <protection/>
    </xf>
    <xf numFmtId="2" fontId="6" fillId="0" borderId="115" xfId="59" applyNumberFormat="1" applyFont="1" applyBorder="1" applyAlignment="1">
      <alignment horizontal="center" vertical="center"/>
      <protection/>
    </xf>
    <xf numFmtId="179" fontId="6" fillId="0" borderId="79" xfId="59" applyNumberFormat="1" applyFont="1" applyBorder="1" applyAlignment="1">
      <alignment horizontal="center" vertical="center"/>
      <protection/>
    </xf>
    <xf numFmtId="43" fontId="6" fillId="0" borderId="206" xfId="42" applyFont="1" applyBorder="1" applyAlignment="1">
      <alignment horizontal="center" vertical="center"/>
    </xf>
    <xf numFmtId="2" fontId="6" fillId="0" borderId="152" xfId="59" applyNumberFormat="1" applyFont="1" applyBorder="1" applyAlignment="1">
      <alignment horizontal="center" vertical="center"/>
      <protection/>
    </xf>
    <xf numFmtId="2" fontId="6" fillId="0" borderId="119" xfId="59" applyNumberFormat="1" applyFont="1" applyBorder="1" applyAlignment="1">
      <alignment horizontal="center" vertical="center"/>
      <protection/>
    </xf>
    <xf numFmtId="2" fontId="6" fillId="0" borderId="126" xfId="59" applyNumberFormat="1" applyFont="1" applyBorder="1" applyAlignment="1">
      <alignment horizontal="center" vertical="center"/>
      <protection/>
    </xf>
    <xf numFmtId="0" fontId="7" fillId="0" borderId="154" xfId="59" applyFont="1" applyBorder="1" applyAlignment="1">
      <alignment horizontal="center" vertical="center"/>
      <protection/>
    </xf>
    <xf numFmtId="0" fontId="7" fillId="0" borderId="212" xfId="59" applyFont="1" applyBorder="1" applyAlignment="1">
      <alignment horizontal="center" vertical="center"/>
      <protection/>
    </xf>
    <xf numFmtId="0" fontId="7" fillId="0" borderId="212" xfId="59" applyFont="1" applyBorder="1" applyAlignment="1">
      <alignment horizontal="center" vertical="center" wrapText="1"/>
      <protection/>
    </xf>
    <xf numFmtId="0" fontId="2" fillId="0" borderId="144" xfId="59" applyFont="1" applyBorder="1" applyAlignment="1">
      <alignment horizontal="center" vertical="center"/>
      <protection/>
    </xf>
    <xf numFmtId="0" fontId="7" fillId="0" borderId="171" xfId="59" applyFont="1" applyBorder="1" applyAlignment="1">
      <alignment horizontal="center" vertical="center"/>
      <protection/>
    </xf>
    <xf numFmtId="0" fontId="7" fillId="0" borderId="169" xfId="59" applyFont="1" applyBorder="1" applyAlignment="1">
      <alignment horizontal="center" vertical="center"/>
      <protection/>
    </xf>
    <xf numFmtId="0" fontId="2" fillId="0" borderId="146" xfId="59" applyFont="1" applyBorder="1" applyAlignment="1">
      <alignment horizontal="center" vertical="center"/>
      <protection/>
    </xf>
    <xf numFmtId="0" fontId="7" fillId="0" borderId="176" xfId="59" applyFont="1" applyBorder="1" applyAlignment="1">
      <alignment horizontal="center" vertical="center"/>
      <protection/>
    </xf>
    <xf numFmtId="0" fontId="7" fillId="0" borderId="174" xfId="59" applyFont="1" applyBorder="1" applyAlignment="1">
      <alignment horizontal="center" vertical="center"/>
      <protection/>
    </xf>
    <xf numFmtId="0" fontId="2" fillId="0" borderId="156" xfId="59" applyFont="1" applyBorder="1" applyAlignment="1">
      <alignment horizontal="center" vertical="center"/>
      <protection/>
    </xf>
    <xf numFmtId="2" fontId="6" fillId="0" borderId="24" xfId="59" applyNumberFormat="1" applyFont="1" applyBorder="1" applyAlignment="1">
      <alignment horizontal="center" vertical="center"/>
      <protection/>
    </xf>
    <xf numFmtId="43" fontId="6" fillId="0" borderId="24" xfId="42" applyFont="1" applyBorder="1" applyAlignment="1">
      <alignment horizontal="center" vertical="center"/>
    </xf>
    <xf numFmtId="0" fontId="7" fillId="0" borderId="185" xfId="59" applyFont="1" applyBorder="1" applyAlignment="1">
      <alignment horizontal="center" vertical="center"/>
      <protection/>
    </xf>
    <xf numFmtId="0" fontId="7" fillId="0" borderId="183" xfId="59" applyFont="1" applyBorder="1" applyAlignment="1">
      <alignment horizontal="center" vertical="center"/>
      <protection/>
    </xf>
    <xf numFmtId="0" fontId="2" fillId="0" borderId="157" xfId="59" applyFont="1" applyBorder="1" applyAlignment="1">
      <alignment horizontal="center" vertical="center"/>
      <protection/>
    </xf>
    <xf numFmtId="43" fontId="6" fillId="0" borderId="21" xfId="42" applyFont="1" applyBorder="1" applyAlignment="1">
      <alignment horizontal="center" vertical="center"/>
    </xf>
    <xf numFmtId="4" fontId="6" fillId="0" borderId="24" xfId="59" applyNumberFormat="1" applyFont="1" applyBorder="1" applyAlignment="1">
      <alignment horizontal="center" vertical="center"/>
      <protection/>
    </xf>
    <xf numFmtId="4" fontId="2" fillId="0" borderId="10" xfId="59" applyNumberFormat="1" applyFont="1" applyBorder="1" applyAlignment="1">
      <alignment horizontal="center" vertical="center"/>
      <protection/>
    </xf>
    <xf numFmtId="0" fontId="2" fillId="0" borderId="187" xfId="59" applyFont="1" applyBorder="1" applyAlignment="1">
      <alignment horizontal="center" vertical="center"/>
      <protection/>
    </xf>
    <xf numFmtId="0" fontId="1" fillId="0" borderId="187" xfId="59" applyBorder="1" applyAlignment="1">
      <alignment vertical="center"/>
      <protection/>
    </xf>
    <xf numFmtId="0" fontId="1" fillId="0" borderId="214" xfId="59" applyBorder="1" applyAlignment="1">
      <alignment vertical="center"/>
      <protection/>
    </xf>
    <xf numFmtId="0" fontId="55" fillId="0" borderId="17" xfId="59" applyFont="1" applyBorder="1" applyAlignment="1">
      <alignment horizontal="center" vertical="center"/>
      <protection/>
    </xf>
    <xf numFmtId="0" fontId="2" fillId="0" borderId="207" xfId="59" applyFont="1" applyBorder="1" applyAlignment="1">
      <alignment horizontal="center" vertical="center"/>
      <protection/>
    </xf>
    <xf numFmtId="0" fontId="1" fillId="0" borderId="215" xfId="59" applyBorder="1" applyAlignment="1">
      <alignment vertical="center"/>
      <protection/>
    </xf>
    <xf numFmtId="0" fontId="1" fillId="0" borderId="142" xfId="59" applyBorder="1" applyAlignment="1">
      <alignment vertical="center"/>
      <protection/>
    </xf>
    <xf numFmtId="0" fontId="2" fillId="0" borderId="216" xfId="59" applyFont="1" applyBorder="1" applyAlignment="1">
      <alignment horizontal="center" vertical="center"/>
      <protection/>
    </xf>
    <xf numFmtId="0" fontId="1" fillId="0" borderId="206" xfId="59" applyBorder="1" applyAlignment="1">
      <alignment vertical="center"/>
      <protection/>
    </xf>
    <xf numFmtId="0" fontId="55" fillId="0" borderId="166" xfId="59" applyFont="1" applyBorder="1" applyAlignment="1">
      <alignment horizontal="center" vertical="center"/>
      <protection/>
    </xf>
    <xf numFmtId="0" fontId="35" fillId="0" borderId="17" xfId="59" applyFont="1" applyBorder="1" applyAlignment="1">
      <alignment horizontal="center" vertical="center" wrapText="1"/>
      <protection/>
    </xf>
    <xf numFmtId="0" fontId="35" fillId="0" borderId="127" xfId="59" applyFont="1" applyBorder="1" applyAlignment="1">
      <alignment horizontal="center" vertical="center" wrapText="1"/>
      <protection/>
    </xf>
    <xf numFmtId="0" fontId="20" fillId="0" borderId="17" xfId="59" applyFont="1" applyBorder="1" applyAlignment="1">
      <alignment horizontal="center" vertical="center" wrapText="1"/>
      <protection/>
    </xf>
    <xf numFmtId="0" fontId="20" fillId="0" borderId="163" xfId="59" applyFont="1" applyBorder="1" applyAlignment="1">
      <alignment horizontal="center" vertical="center" wrapText="1"/>
      <protection/>
    </xf>
    <xf numFmtId="0" fontId="7" fillId="0" borderId="197" xfId="59" applyFont="1" applyBorder="1" applyAlignment="1">
      <alignment horizontal="center" vertical="center"/>
      <protection/>
    </xf>
    <xf numFmtId="0" fontId="7" fillId="0" borderId="140" xfId="59" applyFont="1" applyBorder="1" applyAlignment="1">
      <alignment horizontal="center" vertical="center"/>
      <protection/>
    </xf>
    <xf numFmtId="0" fontId="7" fillId="0" borderId="152" xfId="59" applyFont="1" applyBorder="1" applyAlignment="1">
      <alignment vertical="center"/>
      <protection/>
    </xf>
    <xf numFmtId="0" fontId="7" fillId="0" borderId="132" xfId="59" applyFont="1" applyBorder="1" applyAlignment="1">
      <alignment horizontal="center" vertical="center"/>
      <protection/>
    </xf>
    <xf numFmtId="0" fontId="6" fillId="0" borderId="165" xfId="59" applyFont="1" applyBorder="1" applyAlignment="1">
      <alignment horizontal="center" vertical="center"/>
      <protection/>
    </xf>
    <xf numFmtId="0" fontId="62" fillId="0" borderId="10" xfId="59" applyFont="1" applyBorder="1" applyAlignment="1">
      <alignment horizontal="center" vertical="center"/>
      <protection/>
    </xf>
    <xf numFmtId="0" fontId="62" fillId="0" borderId="126" xfId="59" applyFont="1" applyBorder="1" applyAlignment="1">
      <alignment horizontal="center" vertical="center"/>
      <protection/>
    </xf>
    <xf numFmtId="0" fontId="62" fillId="0" borderId="119" xfId="59" applyFont="1" applyBorder="1" applyAlignment="1">
      <alignment horizontal="center" vertical="center"/>
      <protection/>
    </xf>
    <xf numFmtId="0" fontId="62" fillId="0" borderId="28" xfId="59" applyFont="1" applyBorder="1" applyAlignment="1">
      <alignment horizontal="center" vertical="center"/>
      <protection/>
    </xf>
    <xf numFmtId="0" fontId="62" fillId="0" borderId="29" xfId="59" applyFont="1" applyBorder="1" applyAlignment="1">
      <alignment horizontal="center" vertical="center"/>
      <protection/>
    </xf>
    <xf numFmtId="0" fontId="62" fillId="0" borderId="26" xfId="59" applyFont="1" applyBorder="1" applyAlignment="1">
      <alignment horizontal="center" vertical="center"/>
      <protection/>
    </xf>
    <xf numFmtId="0" fontId="62" fillId="0" borderId="27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0" fontId="15" fillId="0" borderId="0" xfId="0" applyFont="1" applyAlignment="1">
      <alignment horizontal="center"/>
    </xf>
    <xf numFmtId="0" fontId="100" fillId="0" borderId="21" xfId="58" applyFont="1" applyBorder="1" applyAlignment="1">
      <alignment horizontal="center"/>
      <protection/>
    </xf>
    <xf numFmtId="0" fontId="100" fillId="0" borderId="23" xfId="58" applyFont="1" applyBorder="1" applyAlignment="1">
      <alignment horizontal="center"/>
      <protection/>
    </xf>
    <xf numFmtId="0" fontId="101" fillId="0" borderId="0" xfId="58" applyFont="1">
      <alignment/>
      <protection/>
    </xf>
    <xf numFmtId="0" fontId="102" fillId="0" borderId="0" xfId="58" applyFont="1" applyAlignment="1">
      <alignment horizontal="center"/>
      <protection/>
    </xf>
    <xf numFmtId="0" fontId="42" fillId="0" borderId="207" xfId="58" applyFont="1" applyBorder="1">
      <alignment/>
      <protection/>
    </xf>
    <xf numFmtId="0" fontId="42" fillId="0" borderId="208" xfId="58" applyFont="1" applyBorder="1">
      <alignment/>
      <protection/>
    </xf>
    <xf numFmtId="0" fontId="101" fillId="0" borderId="187" xfId="58" applyFont="1" applyBorder="1">
      <alignment/>
      <protection/>
    </xf>
    <xf numFmtId="0" fontId="101" fillId="0" borderId="214" xfId="58" applyFont="1" applyBorder="1">
      <alignment/>
      <protection/>
    </xf>
    <xf numFmtId="0" fontId="102" fillId="34" borderId="217" xfId="58" applyFont="1" applyFill="1" applyBorder="1" applyAlignment="1">
      <alignment horizontal="center" vertical="center"/>
      <protection/>
    </xf>
    <xf numFmtId="0" fontId="101" fillId="35" borderId="152" xfId="58" applyFont="1" applyFill="1" applyBorder="1" applyAlignment="1" applyProtection="1">
      <alignment horizontal="center" vertical="center"/>
      <protection locked="0"/>
    </xf>
    <xf numFmtId="0" fontId="102" fillId="34" borderId="152" xfId="58" applyFont="1" applyFill="1" applyBorder="1" applyAlignment="1">
      <alignment horizontal="center" vertical="center"/>
      <protection/>
    </xf>
    <xf numFmtId="0" fontId="101" fillId="35" borderId="165" xfId="58" applyFont="1" applyFill="1" applyBorder="1" applyAlignment="1" applyProtection="1">
      <alignment horizontal="center" vertical="center"/>
      <protection locked="0"/>
    </xf>
    <xf numFmtId="0" fontId="101" fillId="0" borderId="0" xfId="58" applyFont="1" applyBorder="1">
      <alignment/>
      <protection/>
    </xf>
    <xf numFmtId="0" fontId="15" fillId="0" borderId="0" xfId="59" applyFont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2" fillId="12" borderId="218" xfId="59" applyFont="1" applyFill="1" applyBorder="1" applyAlignment="1">
      <alignment vertical="center"/>
      <protection/>
    </xf>
    <xf numFmtId="0" fontId="2" fillId="12" borderId="141" xfId="59" applyFont="1" applyFill="1" applyBorder="1" applyAlignment="1">
      <alignment vertical="center"/>
      <protection/>
    </xf>
    <xf numFmtId="0" fontId="2" fillId="12" borderId="216" xfId="59" applyFont="1" applyFill="1" applyBorder="1" applyAlignment="1">
      <alignment vertical="center"/>
      <protection/>
    </xf>
    <xf numFmtId="0" fontId="1" fillId="0" borderId="211" xfId="59" applyBorder="1" applyAlignment="1" applyProtection="1">
      <alignment vertical="center"/>
      <protection locked="0"/>
    </xf>
    <xf numFmtId="0" fontId="1" fillId="0" borderId="219" xfId="59" applyBorder="1" applyAlignment="1" applyProtection="1">
      <alignment vertical="center"/>
      <protection locked="0"/>
    </xf>
    <xf numFmtId="0" fontId="1" fillId="0" borderId="207" xfId="59" applyBorder="1" applyAlignment="1" applyProtection="1">
      <alignment vertical="center"/>
      <protection locked="0"/>
    </xf>
    <xf numFmtId="0" fontId="1" fillId="0" borderId="210" xfId="59" applyBorder="1" applyAlignment="1" applyProtection="1">
      <alignment vertical="center"/>
      <protection locked="0"/>
    </xf>
    <xf numFmtId="0" fontId="1" fillId="0" borderId="18" xfId="59" applyBorder="1" applyAlignment="1" applyProtection="1">
      <alignment vertical="center"/>
      <protection locked="0"/>
    </xf>
    <xf numFmtId="0" fontId="1" fillId="0" borderId="20" xfId="59" applyBorder="1" applyAlignment="1" applyProtection="1">
      <alignment vertical="center"/>
      <protection locked="0"/>
    </xf>
    <xf numFmtId="0" fontId="1" fillId="0" borderId="208" xfId="59" applyBorder="1" applyAlignment="1" applyProtection="1">
      <alignment vertical="center"/>
      <protection locked="0"/>
    </xf>
    <xf numFmtId="0" fontId="1" fillId="0" borderId="19" xfId="59" applyBorder="1" applyAlignment="1" applyProtection="1">
      <alignment vertical="center"/>
      <protection locked="0"/>
    </xf>
    <xf numFmtId="0" fontId="2" fillId="0" borderId="211" xfId="59" applyFont="1" applyBorder="1" applyAlignment="1" applyProtection="1">
      <alignment vertical="center"/>
      <protection locked="0"/>
    </xf>
    <xf numFmtId="0" fontId="1" fillId="0" borderId="165" xfId="59" applyBorder="1" applyAlignment="1" applyProtection="1">
      <alignment vertical="center"/>
      <protection locked="0"/>
    </xf>
    <xf numFmtId="0" fontId="1" fillId="0" borderId="17" xfId="59" applyBorder="1" applyAlignment="1" applyProtection="1">
      <alignment vertical="center"/>
      <protection locked="0"/>
    </xf>
    <xf numFmtId="0" fontId="1" fillId="0" borderId="163" xfId="59" applyBorder="1" applyAlignment="1" applyProtection="1">
      <alignment vertical="center"/>
      <protection locked="0"/>
    </xf>
    <xf numFmtId="0" fontId="1" fillId="0" borderId="127" xfId="59" applyBorder="1" applyAlignment="1" applyProtection="1">
      <alignment vertical="center"/>
      <protection locked="0"/>
    </xf>
    <xf numFmtId="41" fontId="8" fillId="12" borderId="15" xfId="0" applyNumberFormat="1" applyFont="1" applyFill="1" applyBorder="1" applyAlignment="1">
      <alignment vertical="center"/>
    </xf>
    <xf numFmtId="41" fontId="8" fillId="12" borderId="21" xfId="0" applyNumberFormat="1" applyFont="1" applyFill="1" applyBorder="1" applyAlignment="1">
      <alignment vertical="center"/>
    </xf>
    <xf numFmtId="41" fontId="8" fillId="12" borderId="22" xfId="0" applyNumberFormat="1" applyFont="1" applyFill="1" applyBorder="1" applyAlignment="1">
      <alignment vertical="center"/>
    </xf>
    <xf numFmtId="41" fontId="8" fillId="12" borderId="23" xfId="0" applyNumberFormat="1" applyFont="1" applyFill="1" applyBorder="1" applyAlignment="1">
      <alignment vertical="center"/>
    </xf>
    <xf numFmtId="41" fontId="8" fillId="12" borderId="16" xfId="0" applyNumberFormat="1" applyFont="1" applyFill="1" applyBorder="1" applyAlignment="1">
      <alignment vertical="center"/>
    </xf>
    <xf numFmtId="41" fontId="8" fillId="12" borderId="32" xfId="0" applyNumberFormat="1" applyFont="1" applyFill="1" applyBorder="1" applyAlignment="1">
      <alignment vertical="center"/>
    </xf>
    <xf numFmtId="41" fontId="8" fillId="12" borderId="25" xfId="0" applyNumberFormat="1" applyFont="1" applyFill="1" applyBorder="1" applyAlignment="1">
      <alignment vertical="center"/>
    </xf>
    <xf numFmtId="41" fontId="6" fillId="12" borderId="12" xfId="0" applyNumberFormat="1" applyFont="1" applyFill="1" applyBorder="1" applyAlignment="1">
      <alignment vertical="center"/>
    </xf>
    <xf numFmtId="41" fontId="6" fillId="12" borderId="13" xfId="0" applyNumberFormat="1" applyFont="1" applyFill="1" applyBorder="1" applyAlignment="1">
      <alignment vertical="center"/>
    </xf>
    <xf numFmtId="41" fontId="6" fillId="12" borderId="49" xfId="0" applyNumberFormat="1" applyFont="1" applyFill="1" applyBorder="1" applyAlignment="1">
      <alignment vertical="center"/>
    </xf>
    <xf numFmtId="41" fontId="6" fillId="12" borderId="57" xfId="0" applyNumberFormat="1" applyFont="1" applyFill="1" applyBorder="1" applyAlignment="1">
      <alignment vertical="center"/>
    </xf>
    <xf numFmtId="41" fontId="6" fillId="12" borderId="51" xfId="0" applyNumberFormat="1" applyFont="1" applyFill="1" applyBorder="1" applyAlignment="1">
      <alignment vertical="center"/>
    </xf>
    <xf numFmtId="41" fontId="6" fillId="12" borderId="59" xfId="0" applyNumberFormat="1" applyFont="1" applyFill="1" applyBorder="1" applyAlignment="1">
      <alignment vertical="center"/>
    </xf>
    <xf numFmtId="0" fontId="7" fillId="13" borderId="45" xfId="0" applyFont="1" applyFill="1" applyBorder="1" applyAlignment="1">
      <alignment vertical="center"/>
    </xf>
    <xf numFmtId="0" fontId="7" fillId="13" borderId="47" xfId="0" applyFont="1" applyFill="1" applyBorder="1" applyAlignment="1">
      <alignment vertical="center"/>
    </xf>
    <xf numFmtId="0" fontId="7" fillId="13" borderId="46" xfId="0" applyFont="1" applyFill="1" applyBorder="1" applyAlignment="1">
      <alignment vertical="center"/>
    </xf>
    <xf numFmtId="0" fontId="7" fillId="13" borderId="53" xfId="0" applyFont="1" applyFill="1" applyBorder="1" applyAlignment="1">
      <alignment vertical="center"/>
    </xf>
    <xf numFmtId="0" fontId="7" fillId="13" borderId="54" xfId="0" applyFont="1" applyFill="1" applyBorder="1" applyAlignment="1">
      <alignment vertical="center"/>
    </xf>
    <xf numFmtId="0" fontId="7" fillId="13" borderId="48" xfId="0" applyFont="1" applyFill="1" applyBorder="1" applyAlignment="1">
      <alignment vertical="center"/>
    </xf>
    <xf numFmtId="0" fontId="17" fillId="13" borderId="53" xfId="0" applyFont="1" applyFill="1" applyBorder="1" applyAlignment="1">
      <alignment vertical="center"/>
    </xf>
    <xf numFmtId="41" fontId="7" fillId="13" borderId="45" xfId="0" applyNumberFormat="1" applyFont="1" applyFill="1" applyBorder="1" applyAlignment="1">
      <alignment vertical="center"/>
    </xf>
    <xf numFmtId="41" fontId="7" fillId="13" borderId="46" xfId="0" applyNumberFormat="1" applyFont="1" applyFill="1" applyBorder="1" applyAlignment="1">
      <alignment vertical="center"/>
    </xf>
    <xf numFmtId="41" fontId="7" fillId="13" borderId="58" xfId="0" applyNumberFormat="1" applyFont="1" applyFill="1" applyBorder="1" applyAlignment="1">
      <alignment vertical="center"/>
    </xf>
    <xf numFmtId="41" fontId="7" fillId="13" borderId="54" xfId="0" applyNumberFormat="1" applyFont="1" applyFill="1" applyBorder="1" applyAlignment="1">
      <alignment vertical="center"/>
    </xf>
    <xf numFmtId="41" fontId="7" fillId="13" borderId="50" xfId="0" applyNumberFormat="1" applyFont="1" applyFill="1" applyBorder="1" applyAlignment="1">
      <alignment vertical="center"/>
    </xf>
    <xf numFmtId="41" fontId="7" fillId="13" borderId="47" xfId="0" applyNumberFormat="1" applyFont="1" applyFill="1" applyBorder="1" applyAlignment="1">
      <alignment vertical="center"/>
    </xf>
    <xf numFmtId="41" fontId="7" fillId="13" borderId="53" xfId="0" applyNumberFormat="1" applyFont="1" applyFill="1" applyBorder="1" applyAlignment="1">
      <alignment vertical="center"/>
    </xf>
    <xf numFmtId="0" fontId="7" fillId="0" borderId="45" xfId="0" applyFont="1" applyBorder="1" applyAlignment="1" applyProtection="1">
      <alignment vertical="center"/>
      <protection locked="0"/>
    </xf>
    <xf numFmtId="0" fontId="7" fillId="0" borderId="46" xfId="0" applyFont="1" applyBorder="1" applyAlignment="1" applyProtection="1">
      <alignment vertical="center"/>
      <protection locked="0"/>
    </xf>
    <xf numFmtId="0" fontId="7" fillId="0" borderId="47" xfId="0" applyFont="1" applyBorder="1" applyAlignment="1" applyProtection="1">
      <alignment vertical="center"/>
      <protection locked="0"/>
    </xf>
    <xf numFmtId="0" fontId="7" fillId="0" borderId="53" xfId="0" applyFont="1" applyBorder="1" applyAlignment="1" applyProtection="1">
      <alignment vertical="center"/>
      <protection locked="0"/>
    </xf>
    <xf numFmtId="0" fontId="7" fillId="0" borderId="55" xfId="0" applyFont="1" applyBorder="1" applyAlignment="1" applyProtection="1">
      <alignment vertical="center"/>
      <protection locked="0"/>
    </xf>
    <xf numFmtId="41" fontId="7" fillId="0" borderId="50" xfId="0" applyNumberFormat="1" applyFont="1" applyBorder="1" applyAlignment="1" applyProtection="1">
      <alignment vertical="center"/>
      <protection locked="0"/>
    </xf>
    <xf numFmtId="41" fontId="29" fillId="0" borderId="50" xfId="0" applyNumberFormat="1" applyFont="1" applyBorder="1" applyAlignment="1" applyProtection="1">
      <alignment vertical="center"/>
      <protection locked="0"/>
    </xf>
    <xf numFmtId="41" fontId="7" fillId="0" borderId="46" xfId="0" applyNumberFormat="1" applyFont="1" applyBorder="1" applyAlignment="1" applyProtection="1">
      <alignment vertical="center"/>
      <protection locked="0"/>
    </xf>
    <xf numFmtId="41" fontId="7" fillId="0" borderId="45" xfId="0" applyNumberFormat="1" applyFont="1" applyBorder="1" applyAlignment="1" applyProtection="1">
      <alignment vertical="center"/>
      <protection locked="0"/>
    </xf>
    <xf numFmtId="41" fontId="7" fillId="0" borderId="54" xfId="0" applyNumberFormat="1" applyFont="1" applyBorder="1" applyAlignment="1" applyProtection="1">
      <alignment vertical="center"/>
      <protection locked="0"/>
    </xf>
    <xf numFmtId="41" fontId="7" fillId="0" borderId="47" xfId="0" applyNumberFormat="1" applyFont="1" applyBorder="1" applyAlignment="1" applyProtection="1">
      <alignment vertical="center"/>
      <protection locked="0"/>
    </xf>
    <xf numFmtId="41" fontId="7" fillId="0" borderId="58" xfId="0" applyNumberFormat="1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vertical="center"/>
      <protection locked="0"/>
    </xf>
    <xf numFmtId="0" fontId="17" fillId="0" borderId="56" xfId="0" applyFont="1" applyBorder="1" applyAlignment="1" applyProtection="1">
      <alignment vertical="center"/>
      <protection locked="0"/>
    </xf>
    <xf numFmtId="0" fontId="27" fillId="12" borderId="10" xfId="59" applyFont="1" applyFill="1" applyBorder="1" applyAlignment="1" quotePrefix="1">
      <alignment horizontal="center" vertical="center"/>
      <protection/>
    </xf>
    <xf numFmtId="0" fontId="27" fillId="12" borderId="10" xfId="59" applyFont="1" applyFill="1" applyBorder="1" applyAlignment="1">
      <alignment horizontal="center" vertical="center" wrapText="1"/>
      <protection/>
    </xf>
    <xf numFmtId="0" fontId="27" fillId="12" borderId="10" xfId="59" applyFont="1" applyFill="1" applyBorder="1" applyAlignment="1">
      <alignment horizontal="center" vertical="center"/>
      <protection/>
    </xf>
    <xf numFmtId="0" fontId="27" fillId="12" borderId="32" xfId="59" applyFont="1" applyFill="1" applyBorder="1" applyAlignment="1">
      <alignment horizontal="center" vertical="center"/>
      <protection/>
    </xf>
    <xf numFmtId="0" fontId="27" fillId="12" borderId="21" xfId="59" applyFont="1" applyFill="1" applyBorder="1" applyAlignment="1">
      <alignment horizontal="center" vertical="center"/>
      <protection/>
    </xf>
    <xf numFmtId="41" fontId="27" fillId="12" borderId="21" xfId="59" applyNumberFormat="1" applyFont="1" applyFill="1" applyBorder="1" applyAlignment="1">
      <alignment horizontal="center" vertical="center"/>
      <protection/>
    </xf>
    <xf numFmtId="0" fontId="27" fillId="12" borderId="23" xfId="59" applyFont="1" applyFill="1" applyBorder="1" applyAlignment="1">
      <alignment horizontal="center" vertical="center"/>
      <protection/>
    </xf>
    <xf numFmtId="0" fontId="27" fillId="0" borderId="21" xfId="59" applyFont="1" applyBorder="1" applyAlignment="1" applyProtection="1">
      <alignment horizontal="center" vertical="center"/>
      <protection locked="0"/>
    </xf>
    <xf numFmtId="0" fontId="27" fillId="0" borderId="16" xfId="59" applyFont="1" applyBorder="1" applyAlignment="1" applyProtection="1">
      <alignment horizontal="center" vertical="center"/>
      <protection locked="0"/>
    </xf>
    <xf numFmtId="0" fontId="1" fillId="12" borderId="70" xfId="59" applyFont="1" applyFill="1" applyBorder="1" applyAlignment="1">
      <alignment vertical="center"/>
      <protection/>
    </xf>
    <xf numFmtId="0" fontId="1" fillId="12" borderId="137" xfId="59" applyFont="1" applyFill="1" applyBorder="1" applyAlignment="1">
      <alignment vertical="center"/>
      <protection/>
    </xf>
    <xf numFmtId="0" fontId="1" fillId="12" borderId="94" xfId="59" applyFont="1" applyFill="1" applyBorder="1" applyAlignment="1">
      <alignment vertical="center"/>
      <protection/>
    </xf>
    <xf numFmtId="0" fontId="1" fillId="12" borderId="130" xfId="59" applyFont="1" applyFill="1" applyBorder="1" applyAlignment="1">
      <alignment vertical="center"/>
      <protection/>
    </xf>
    <xf numFmtId="0" fontId="1" fillId="12" borderId="128" xfId="59" applyFont="1" applyFill="1" applyBorder="1" applyAlignment="1">
      <alignment vertical="center"/>
      <protection/>
    </xf>
    <xf numFmtId="0" fontId="1" fillId="12" borderId="122" xfId="59" applyFont="1" applyFill="1" applyBorder="1" applyAlignment="1">
      <alignment vertical="center"/>
      <protection/>
    </xf>
    <xf numFmtId="0" fontId="1" fillId="12" borderId="129" xfId="59" applyFont="1" applyFill="1" applyBorder="1" applyAlignment="1">
      <alignment vertical="center"/>
      <protection/>
    </xf>
    <xf numFmtId="0" fontId="1" fillId="12" borderId="91" xfId="59" applyFont="1" applyFill="1" applyBorder="1" applyAlignment="1">
      <alignment vertical="center"/>
      <protection/>
    </xf>
    <xf numFmtId="0" fontId="1" fillId="0" borderId="138" xfId="59" applyFont="1" applyBorder="1" applyAlignment="1" applyProtection="1">
      <alignment horizontal="center" vertical="center"/>
      <protection locked="0"/>
    </xf>
    <xf numFmtId="0" fontId="1" fillId="0" borderId="134" xfId="59" applyFont="1" applyBorder="1" applyAlignment="1" applyProtection="1">
      <alignment horizontal="center" vertical="center"/>
      <protection locked="0"/>
    </xf>
    <xf numFmtId="0" fontId="1" fillId="0" borderId="120" xfId="59" applyFont="1" applyBorder="1" applyAlignment="1" applyProtection="1">
      <alignment vertical="center"/>
      <protection locked="0"/>
    </xf>
    <xf numFmtId="0" fontId="1" fillId="0" borderId="129" xfId="59" applyFont="1" applyBorder="1" applyAlignment="1" applyProtection="1">
      <alignment vertical="center"/>
      <protection locked="0"/>
    </xf>
    <xf numFmtId="0" fontId="1" fillId="0" borderId="139" xfId="59" applyFont="1" applyBorder="1" applyAlignment="1" applyProtection="1">
      <alignment vertical="center"/>
      <protection locked="0"/>
    </xf>
    <xf numFmtId="0" fontId="1" fillId="0" borderId="123" xfId="59" applyFont="1" applyBorder="1" applyAlignment="1" applyProtection="1">
      <alignment vertical="center"/>
      <protection locked="0"/>
    </xf>
    <xf numFmtId="0" fontId="1" fillId="0" borderId="89" xfId="59" applyFont="1" applyBorder="1" applyAlignment="1" applyProtection="1">
      <alignment vertical="center"/>
      <protection locked="0"/>
    </xf>
    <xf numFmtId="0" fontId="1" fillId="0" borderId="131" xfId="59" applyFont="1" applyBorder="1" applyAlignment="1" applyProtection="1">
      <alignment vertical="center"/>
      <protection locked="0"/>
    </xf>
    <xf numFmtId="0" fontId="1" fillId="0" borderId="121" xfId="59" applyFont="1" applyBorder="1" applyAlignment="1" applyProtection="1">
      <alignment vertical="center"/>
      <protection locked="0"/>
    </xf>
    <xf numFmtId="0" fontId="1" fillId="0" borderId="124" xfId="59" applyFont="1" applyBorder="1" applyAlignment="1" applyProtection="1">
      <alignment vertical="center"/>
      <protection locked="0"/>
    </xf>
    <xf numFmtId="0" fontId="1" fillId="0" borderId="138" xfId="59" applyFont="1" applyBorder="1" applyAlignment="1" applyProtection="1">
      <alignment vertical="center"/>
      <protection locked="0"/>
    </xf>
    <xf numFmtId="0" fontId="1" fillId="0" borderId="137" xfId="59" applyFont="1" applyBorder="1" applyAlignment="1" applyProtection="1">
      <alignment vertical="center"/>
      <protection locked="0"/>
    </xf>
    <xf numFmtId="0" fontId="1" fillId="0" borderId="128" xfId="59" applyFont="1" applyBorder="1" applyAlignment="1" applyProtection="1">
      <alignment vertical="center"/>
      <protection locked="0"/>
    </xf>
    <xf numFmtId="0" fontId="1" fillId="0" borderId="88" xfId="59" applyFont="1" applyBorder="1" applyAlignment="1" applyProtection="1">
      <alignment vertical="center"/>
      <protection locked="0"/>
    </xf>
    <xf numFmtId="0" fontId="1" fillId="0" borderId="130" xfId="59" applyFont="1" applyBorder="1" applyAlignment="1" applyProtection="1">
      <alignment vertical="center"/>
      <protection locked="0"/>
    </xf>
    <xf numFmtId="0" fontId="1" fillId="0" borderId="122" xfId="59" applyFont="1" applyBorder="1" applyAlignment="1" applyProtection="1">
      <alignment vertical="center"/>
      <protection locked="0"/>
    </xf>
    <xf numFmtId="0" fontId="2" fillId="0" borderId="90" xfId="59" applyFont="1" applyFill="1" applyBorder="1" applyAlignment="1" applyProtection="1">
      <alignment horizontal="center" vertical="center"/>
      <protection locked="0"/>
    </xf>
    <xf numFmtId="0" fontId="1" fillId="0" borderId="94" xfId="59" applyFont="1" applyFill="1" applyBorder="1" applyAlignment="1" applyProtection="1">
      <alignment vertical="center"/>
      <protection locked="0"/>
    </xf>
    <xf numFmtId="0" fontId="1" fillId="0" borderId="88" xfId="59" applyFont="1" applyFill="1" applyBorder="1" applyAlignment="1" applyProtection="1">
      <alignment vertical="center"/>
      <protection locked="0"/>
    </xf>
    <xf numFmtId="0" fontId="1" fillId="0" borderId="122" xfId="59" applyFont="1" applyFill="1" applyBorder="1" applyAlignment="1" applyProtection="1">
      <alignment vertical="center"/>
      <protection locked="0"/>
    </xf>
    <xf numFmtId="0" fontId="1" fillId="0" borderId="81" xfId="59" applyFont="1" applyBorder="1" applyAlignment="1" applyProtection="1">
      <alignment vertical="center"/>
      <protection locked="0"/>
    </xf>
    <xf numFmtId="0" fontId="1" fillId="0" borderId="82" xfId="59" applyFont="1" applyBorder="1" applyAlignment="1" applyProtection="1">
      <alignment vertical="center"/>
      <protection locked="0"/>
    </xf>
    <xf numFmtId="0" fontId="1" fillId="0" borderId="83" xfId="59" applyFont="1" applyBorder="1" applyAlignment="1" applyProtection="1">
      <alignment vertical="center"/>
      <protection locked="0"/>
    </xf>
    <xf numFmtId="0" fontId="1" fillId="0" borderId="92" xfId="59" applyFont="1" applyBorder="1" applyAlignment="1" applyProtection="1">
      <alignment vertical="center"/>
      <protection locked="0"/>
    </xf>
    <xf numFmtId="0" fontId="1" fillId="0" borderId="82" xfId="59" applyFont="1" applyFill="1" applyBorder="1" applyAlignment="1" applyProtection="1">
      <alignment vertical="center"/>
      <protection locked="0"/>
    </xf>
    <xf numFmtId="0" fontId="1" fillId="0" borderId="80" xfId="59" applyFont="1" applyBorder="1" applyAlignment="1" applyProtection="1">
      <alignment vertical="center"/>
      <protection locked="0"/>
    </xf>
    <xf numFmtId="0" fontId="1" fillId="0" borderId="91" xfId="59" applyFont="1" applyBorder="1" applyAlignment="1" applyProtection="1">
      <alignment vertical="center"/>
      <protection locked="0"/>
    </xf>
    <xf numFmtId="0" fontId="1" fillId="0" borderId="94" xfId="59" applyFont="1" applyBorder="1" applyAlignment="1" applyProtection="1">
      <alignment vertical="center"/>
      <protection locked="0"/>
    </xf>
    <xf numFmtId="0" fontId="1" fillId="0" borderId="89" xfId="59" applyFont="1" applyFill="1" applyBorder="1" applyAlignment="1" applyProtection="1">
      <alignment vertical="center"/>
      <protection locked="0"/>
    </xf>
    <xf numFmtId="41" fontId="32" fillId="12" borderId="99" xfId="0" applyNumberFormat="1" applyFont="1" applyFill="1" applyBorder="1" applyAlignment="1">
      <alignment vertical="center"/>
    </xf>
    <xf numFmtId="41" fontId="33" fillId="12" borderId="15" xfId="0" applyNumberFormat="1" applyFont="1" applyFill="1" applyBorder="1" applyAlignment="1">
      <alignment vertical="center"/>
    </xf>
    <xf numFmtId="41" fontId="6" fillId="12" borderId="80" xfId="0" applyNumberFormat="1" applyFont="1" applyFill="1" applyBorder="1" applyAlignment="1">
      <alignment vertical="center"/>
    </xf>
    <xf numFmtId="41" fontId="33" fillId="12" borderId="21" xfId="0" applyNumberFormat="1" applyFont="1" applyFill="1" applyBorder="1" applyAlignment="1">
      <alignment vertical="center"/>
    </xf>
    <xf numFmtId="41" fontId="33" fillId="12" borderId="23" xfId="0" applyNumberFormat="1" applyFont="1" applyFill="1" applyBorder="1" applyAlignment="1">
      <alignment vertical="center"/>
    </xf>
    <xf numFmtId="41" fontId="33" fillId="12" borderId="16" xfId="0" applyNumberFormat="1" applyFont="1" applyFill="1" applyBorder="1" applyAlignment="1">
      <alignment vertical="center"/>
    </xf>
    <xf numFmtId="41" fontId="33" fillId="12" borderId="32" xfId="0" applyNumberFormat="1" applyFont="1" applyFill="1" applyBorder="1" applyAlignment="1">
      <alignment vertical="center"/>
    </xf>
    <xf numFmtId="41" fontId="33" fillId="12" borderId="25" xfId="0" applyNumberFormat="1" applyFont="1" applyFill="1" applyBorder="1" applyAlignment="1">
      <alignment vertical="center"/>
    </xf>
    <xf numFmtId="41" fontId="33" fillId="12" borderId="22" xfId="0" applyNumberFormat="1" applyFont="1" applyFill="1" applyBorder="1" applyAlignment="1">
      <alignment vertical="center"/>
    </xf>
    <xf numFmtId="41" fontId="6" fillId="12" borderId="93" xfId="0" applyNumberFormat="1" applyFont="1" applyFill="1" applyBorder="1" applyAlignment="1">
      <alignment vertical="center"/>
    </xf>
    <xf numFmtId="41" fontId="32" fillId="12" borderId="102" xfId="0" applyNumberFormat="1" applyFont="1" applyFill="1" applyBorder="1" applyAlignment="1">
      <alignment vertical="center"/>
    </xf>
    <xf numFmtId="41" fontId="6" fillId="12" borderId="94" xfId="0" applyNumberFormat="1" applyFont="1" applyFill="1" applyBorder="1" applyAlignment="1">
      <alignment vertical="center"/>
    </xf>
    <xf numFmtId="41" fontId="7" fillId="13" borderId="82" xfId="0" applyNumberFormat="1" applyFont="1" applyFill="1" applyBorder="1" applyAlignment="1">
      <alignment vertical="center"/>
    </xf>
    <xf numFmtId="41" fontId="7" fillId="13" borderId="81" xfId="0" applyNumberFormat="1" applyFont="1" applyFill="1" applyBorder="1" applyAlignment="1">
      <alignment vertical="center"/>
    </xf>
    <xf numFmtId="41" fontId="7" fillId="13" borderId="91" xfId="0" applyNumberFormat="1" applyFont="1" applyFill="1" applyBorder="1" applyAlignment="1">
      <alignment vertical="center"/>
    </xf>
    <xf numFmtId="41" fontId="29" fillId="13" borderId="96" xfId="0" applyNumberFormat="1" applyFont="1" applyFill="1" applyBorder="1" applyAlignment="1">
      <alignment vertical="center"/>
    </xf>
    <xf numFmtId="41" fontId="29" fillId="13" borderId="97" xfId="0" applyNumberFormat="1" applyFont="1" applyFill="1" applyBorder="1" applyAlignment="1">
      <alignment vertical="center"/>
    </xf>
    <xf numFmtId="41" fontId="29" fillId="13" borderId="98" xfId="0" applyNumberFormat="1" applyFont="1" applyFill="1" applyBorder="1" applyAlignment="1">
      <alignment vertical="center"/>
    </xf>
    <xf numFmtId="41" fontId="7" fillId="13" borderId="92" xfId="0" applyNumberFormat="1" applyFont="1" applyFill="1" applyBorder="1" applyAlignment="1">
      <alignment vertical="center"/>
    </xf>
    <xf numFmtId="41" fontId="29" fillId="13" borderId="100" xfId="0" applyNumberFormat="1" applyFont="1" applyFill="1" applyBorder="1" applyAlignment="1">
      <alignment vertical="center"/>
    </xf>
    <xf numFmtId="41" fontId="29" fillId="13" borderId="103" xfId="0" applyNumberFormat="1" applyFont="1" applyFill="1" applyBorder="1" applyAlignment="1">
      <alignment vertical="center"/>
    </xf>
    <xf numFmtId="41" fontId="7" fillId="13" borderId="83" xfId="0" applyNumberFormat="1" applyFont="1" applyFill="1" applyBorder="1" applyAlignment="1">
      <alignment vertical="center"/>
    </xf>
    <xf numFmtId="41" fontId="7" fillId="0" borderId="81" xfId="0" applyNumberFormat="1" applyFont="1" applyBorder="1" applyAlignment="1" applyProtection="1">
      <alignment vertical="center"/>
      <protection locked="0"/>
    </xf>
    <xf numFmtId="41" fontId="29" fillId="0" borderId="97" xfId="0" applyNumberFormat="1" applyFont="1" applyBorder="1" applyAlignment="1" applyProtection="1">
      <alignment vertical="center"/>
      <protection locked="0"/>
    </xf>
    <xf numFmtId="41" fontId="29" fillId="0" borderId="96" xfId="0" applyNumberFormat="1" applyFont="1" applyBorder="1" applyAlignment="1" applyProtection="1">
      <alignment vertical="center"/>
      <protection locked="0"/>
    </xf>
    <xf numFmtId="41" fontId="29" fillId="0" borderId="98" xfId="0" applyNumberFormat="1" applyFont="1" applyBorder="1" applyAlignment="1" applyProtection="1">
      <alignment vertical="center"/>
      <protection locked="0"/>
    </xf>
    <xf numFmtId="41" fontId="7" fillId="0" borderId="82" xfId="0" applyNumberFormat="1" applyFont="1" applyBorder="1" applyAlignment="1" applyProtection="1">
      <alignment vertical="center"/>
      <protection locked="0"/>
    </xf>
    <xf numFmtId="41" fontId="29" fillId="0" borderId="100" xfId="0" applyNumberFormat="1" applyFont="1" applyBorder="1" applyAlignment="1" applyProtection="1">
      <alignment vertical="center"/>
      <protection locked="0"/>
    </xf>
    <xf numFmtId="41" fontId="29" fillId="0" borderId="103" xfId="0" applyNumberFormat="1" applyFont="1" applyBorder="1" applyAlignment="1" applyProtection="1">
      <alignment vertical="center"/>
      <protection locked="0"/>
    </xf>
    <xf numFmtId="41" fontId="27" fillId="0" borderId="21" xfId="59" applyNumberFormat="1" applyFont="1" applyBorder="1" applyAlignment="1" applyProtection="1">
      <alignment horizontal="center" vertical="center"/>
      <protection locked="0"/>
    </xf>
    <xf numFmtId="41" fontId="27" fillId="0" borderId="16" xfId="59" applyNumberFormat="1" applyFont="1" applyBorder="1" applyAlignment="1" applyProtection="1">
      <alignment horizontal="center" vertical="center"/>
      <protection locked="0"/>
    </xf>
    <xf numFmtId="41" fontId="27" fillId="12" borderId="23" xfId="59" applyNumberFormat="1" applyFont="1" applyFill="1" applyBorder="1" applyAlignment="1">
      <alignment horizontal="center" vertical="center"/>
      <protection/>
    </xf>
    <xf numFmtId="0" fontId="1" fillId="0" borderId="129" xfId="59" applyFont="1" applyBorder="1" applyAlignment="1">
      <alignment horizontal="center" vertical="center"/>
      <protection/>
    </xf>
    <xf numFmtId="0" fontId="1" fillId="12" borderId="80" xfId="59" applyFont="1" applyFill="1" applyBorder="1" applyAlignment="1">
      <alignment vertical="center"/>
      <protection/>
    </xf>
    <xf numFmtId="0" fontId="1" fillId="12" borderId="121" xfId="59" applyFont="1" applyFill="1" applyBorder="1" applyAlignment="1">
      <alignment vertical="center"/>
      <protection/>
    </xf>
    <xf numFmtId="0" fontId="1" fillId="12" borderId="82" xfId="59" applyFont="1" applyFill="1" applyBorder="1" applyAlignment="1">
      <alignment vertical="center"/>
      <protection/>
    </xf>
    <xf numFmtId="0" fontId="1" fillId="12" borderId="89" xfId="59" applyFont="1" applyFill="1" applyBorder="1" applyAlignment="1">
      <alignment vertical="center"/>
      <protection/>
    </xf>
    <xf numFmtId="41" fontId="32" fillId="12" borderId="96" xfId="0" applyNumberFormat="1" applyFont="1" applyFill="1" applyBorder="1" applyAlignment="1">
      <alignment vertical="center"/>
    </xf>
    <xf numFmtId="41" fontId="32" fillId="12" borderId="22" xfId="0" applyNumberFormat="1" applyFont="1" applyFill="1" applyBorder="1" applyAlignment="1">
      <alignment vertical="center"/>
    </xf>
    <xf numFmtId="41" fontId="32" fillId="12" borderId="129" xfId="0" applyNumberFormat="1" applyFont="1" applyFill="1" applyBorder="1" applyAlignment="1">
      <alignment vertical="center"/>
    </xf>
    <xf numFmtId="41" fontId="32" fillId="12" borderId="89" xfId="0" applyNumberFormat="1" applyFont="1" applyFill="1" applyBorder="1" applyAlignment="1">
      <alignment vertical="center"/>
    </xf>
    <xf numFmtId="41" fontId="32" fillId="12" borderId="15" xfId="0" applyNumberFormat="1" applyFont="1" applyFill="1" applyBorder="1" applyAlignment="1">
      <alignment vertical="center"/>
    </xf>
    <xf numFmtId="41" fontId="32" fillId="12" borderId="138" xfId="0" applyNumberFormat="1" applyFont="1" applyFill="1" applyBorder="1" applyAlignment="1">
      <alignment vertical="center"/>
    </xf>
    <xf numFmtId="41" fontId="32" fillId="12" borderId="88" xfId="0" applyNumberFormat="1" applyFont="1" applyFill="1" applyBorder="1" applyAlignment="1">
      <alignment vertical="center"/>
    </xf>
    <xf numFmtId="41" fontId="32" fillId="12" borderId="32" xfId="0" applyNumberFormat="1" applyFont="1" applyFill="1" applyBorder="1" applyAlignment="1">
      <alignment vertical="center"/>
    </xf>
    <xf numFmtId="41" fontId="32" fillId="12" borderId="128" xfId="0" applyNumberFormat="1" applyFont="1" applyFill="1" applyBorder="1" applyAlignment="1">
      <alignment vertical="center"/>
    </xf>
    <xf numFmtId="41" fontId="32" fillId="12" borderId="122" xfId="0" applyNumberFormat="1" applyFont="1" applyFill="1" applyBorder="1" applyAlignment="1">
      <alignment vertical="center"/>
    </xf>
    <xf numFmtId="41" fontId="32" fillId="12" borderId="21" xfId="0" applyNumberFormat="1" applyFont="1" applyFill="1" applyBorder="1" applyAlignment="1">
      <alignment vertical="center"/>
    </xf>
    <xf numFmtId="41" fontId="32" fillId="12" borderId="25" xfId="0" applyNumberFormat="1" applyFont="1" applyFill="1" applyBorder="1" applyAlignment="1">
      <alignment vertical="center"/>
    </xf>
    <xf numFmtId="41" fontId="32" fillId="12" borderId="16" xfId="0" applyNumberFormat="1" applyFont="1" applyFill="1" applyBorder="1" applyAlignment="1">
      <alignment vertical="center"/>
    </xf>
    <xf numFmtId="41" fontId="32" fillId="12" borderId="23" xfId="0" applyNumberFormat="1" applyFont="1" applyFill="1" applyBorder="1" applyAlignment="1">
      <alignment vertical="center"/>
    </xf>
    <xf numFmtId="41" fontId="29" fillId="13" borderId="120" xfId="0" applyNumberFormat="1" applyFont="1" applyFill="1" applyBorder="1" applyAlignment="1">
      <alignment vertical="center"/>
    </xf>
    <xf numFmtId="41" fontId="29" fillId="13" borderId="137" xfId="0" applyNumberFormat="1" applyFont="1" applyFill="1" applyBorder="1" applyAlignment="1">
      <alignment vertical="center"/>
    </xf>
    <xf numFmtId="41" fontId="29" fillId="13" borderId="123" xfId="0" applyNumberFormat="1" applyFont="1" applyFill="1" applyBorder="1" applyAlignment="1">
      <alignment vertical="center"/>
    </xf>
    <xf numFmtId="41" fontId="29" fillId="13" borderId="130" xfId="0" applyNumberFormat="1" applyFont="1" applyFill="1" applyBorder="1" applyAlignment="1">
      <alignment vertical="center"/>
    </xf>
    <xf numFmtId="41" fontId="29" fillId="13" borderId="129" xfId="0" applyNumberFormat="1" applyFont="1" applyFill="1" applyBorder="1" applyAlignment="1">
      <alignment vertical="center"/>
    </xf>
    <xf numFmtId="41" fontId="29" fillId="13" borderId="89" xfId="0" applyNumberFormat="1" applyFont="1" applyFill="1" applyBorder="1" applyAlignment="1">
      <alignment vertical="center"/>
    </xf>
    <xf numFmtId="41" fontId="29" fillId="13" borderId="121" xfId="0" applyNumberFormat="1" applyFont="1" applyFill="1" applyBorder="1" applyAlignment="1">
      <alignment vertical="center"/>
    </xf>
    <xf numFmtId="41" fontId="29" fillId="13" borderId="124" xfId="0" applyNumberFormat="1" applyFont="1" applyFill="1" applyBorder="1" applyAlignment="1">
      <alignment vertical="center"/>
    </xf>
    <xf numFmtId="41" fontId="29" fillId="13" borderId="139" xfId="0" applyNumberFormat="1" applyFont="1" applyFill="1" applyBorder="1" applyAlignment="1">
      <alignment vertical="center"/>
    </xf>
    <xf numFmtId="41" fontId="29" fillId="13" borderId="131" xfId="0" applyNumberFormat="1" applyFont="1" applyFill="1" applyBorder="1" applyAlignment="1">
      <alignment vertical="center"/>
    </xf>
    <xf numFmtId="41" fontId="29" fillId="13" borderId="85" xfId="0" applyNumberFormat="1" applyFont="1" applyFill="1" applyBorder="1" applyAlignment="1">
      <alignment vertical="center"/>
    </xf>
    <xf numFmtId="41" fontId="29" fillId="13" borderId="106" xfId="0" applyNumberFormat="1" applyFont="1" applyFill="1" applyBorder="1" applyAlignment="1">
      <alignment vertical="center"/>
    </xf>
    <xf numFmtId="41" fontId="29" fillId="13" borderId="86" xfId="0" applyNumberFormat="1" applyFont="1" applyFill="1" applyBorder="1" applyAlignment="1">
      <alignment vertical="center"/>
    </xf>
    <xf numFmtId="41" fontId="29" fillId="13" borderId="107" xfId="0" applyNumberFormat="1" applyFont="1" applyFill="1" applyBorder="1" applyAlignment="1">
      <alignment vertical="center"/>
    </xf>
    <xf numFmtId="0" fontId="27" fillId="6" borderId="10" xfId="59" applyFont="1" applyFill="1" applyBorder="1" applyAlignment="1" quotePrefix="1">
      <alignment horizontal="center" vertical="center"/>
      <protection/>
    </xf>
    <xf numFmtId="0" fontId="27" fillId="6" borderId="10" xfId="59" applyFont="1" applyFill="1" applyBorder="1" applyAlignment="1">
      <alignment horizontal="center" vertical="center" wrapText="1"/>
      <protection/>
    </xf>
    <xf numFmtId="0" fontId="4" fillId="6" borderId="10" xfId="59" applyFont="1" applyFill="1" applyBorder="1" applyAlignment="1">
      <alignment horizontal="center" vertical="center"/>
      <protection/>
    </xf>
    <xf numFmtId="0" fontId="4" fillId="6" borderId="32" xfId="59" applyFont="1" applyFill="1" applyBorder="1" applyAlignment="1">
      <alignment horizontal="center" vertical="center"/>
      <protection/>
    </xf>
    <xf numFmtId="0" fontId="4" fillId="6" borderId="21" xfId="59" applyFont="1" applyFill="1" applyBorder="1" applyAlignment="1">
      <alignment horizontal="center" vertical="center"/>
      <protection/>
    </xf>
    <xf numFmtId="0" fontId="4" fillId="0" borderId="21" xfId="59" applyFont="1" applyBorder="1" applyAlignment="1" applyProtection="1">
      <alignment horizontal="center" vertical="center"/>
      <protection locked="0"/>
    </xf>
    <xf numFmtId="0" fontId="4" fillId="0" borderId="16" xfId="59" applyFont="1" applyBorder="1" applyAlignment="1" applyProtection="1">
      <alignment horizontal="center" vertical="center"/>
      <protection locked="0"/>
    </xf>
    <xf numFmtId="41" fontId="4" fillId="6" borderId="21" xfId="59" applyNumberFormat="1" applyFont="1" applyFill="1" applyBorder="1" applyAlignment="1">
      <alignment horizontal="center" vertical="center"/>
      <protection/>
    </xf>
    <xf numFmtId="41" fontId="4" fillId="6" borderId="23" xfId="59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7" fillId="35" borderId="46" xfId="0" applyFont="1" applyFill="1" applyBorder="1" applyAlignment="1" applyProtection="1">
      <alignment vertical="center"/>
      <protection locked="0"/>
    </xf>
    <xf numFmtId="0" fontId="7" fillId="13" borderId="54" xfId="0" applyFont="1" applyFill="1" applyBorder="1" applyAlignment="1" applyProtection="1">
      <alignment vertical="center"/>
      <protection locked="0"/>
    </xf>
    <xf numFmtId="41" fontId="29" fillId="0" borderId="85" xfId="0" applyNumberFormat="1" applyFont="1" applyBorder="1" applyAlignment="1" applyProtection="1">
      <alignment vertical="center"/>
      <protection locked="0"/>
    </xf>
    <xf numFmtId="41" fontId="29" fillId="0" borderId="86" xfId="0" applyNumberFormat="1" applyFont="1" applyBorder="1" applyAlignment="1" applyProtection="1">
      <alignment vertical="center"/>
      <protection locked="0"/>
    </xf>
    <xf numFmtId="41" fontId="29" fillId="0" borderId="129" xfId="0" applyNumberFormat="1" applyFont="1" applyBorder="1" applyAlignment="1" applyProtection="1">
      <alignment vertical="center"/>
      <protection locked="0"/>
    </xf>
    <xf numFmtId="41" fontId="29" fillId="0" borderId="120" xfId="0" applyNumberFormat="1" applyFont="1" applyBorder="1" applyAlignment="1" applyProtection="1">
      <alignment vertical="center"/>
      <protection locked="0"/>
    </xf>
    <xf numFmtId="41" fontId="29" fillId="0" borderId="89" xfId="0" applyNumberFormat="1" applyFont="1" applyBorder="1" applyAlignment="1" applyProtection="1">
      <alignment vertical="center"/>
      <protection locked="0"/>
    </xf>
    <xf numFmtId="41" fontId="29" fillId="0" borderId="123" xfId="0" applyNumberFormat="1" applyFont="1" applyBorder="1" applyAlignment="1" applyProtection="1">
      <alignment vertical="center"/>
      <protection locked="0"/>
    </xf>
    <xf numFmtId="0" fontId="1" fillId="0" borderId="0" xfId="60" applyFont="1" applyAlignme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38" fillId="0" borderId="0" xfId="60" applyFont="1" applyBorder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" fillId="0" borderId="0" xfId="60" applyFont="1" applyFill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1" fillId="0" borderId="0" xfId="60" applyFont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2" fontId="1" fillId="0" borderId="187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41" fillId="0" borderId="0" xfId="60" applyFont="1" applyAlignment="1">
      <alignment vertical="center"/>
      <protection/>
    </xf>
    <xf numFmtId="0" fontId="39" fillId="0" borderId="118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32" xfId="60" applyFont="1" applyBorder="1" applyAlignment="1">
      <alignment horizontal="center" vertical="center" wrapText="1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21" xfId="60" applyFont="1" applyFill="1" applyBorder="1" applyAlignment="1">
      <alignment horizontal="center" vertical="center" wrapText="1"/>
      <protection/>
    </xf>
    <xf numFmtId="0" fontId="2" fillId="0" borderId="22" xfId="60" applyFont="1" applyFill="1" applyBorder="1" applyAlignment="1">
      <alignment horizontal="center" vertical="center" wrapText="1"/>
      <protection/>
    </xf>
    <xf numFmtId="0" fontId="2" fillId="0" borderId="211" xfId="60" applyFont="1" applyBorder="1" applyAlignment="1">
      <alignment horizontal="center" vertical="center"/>
      <protection/>
    </xf>
    <xf numFmtId="0" fontId="2" fillId="0" borderId="141" xfId="60" applyFont="1" applyBorder="1" applyAlignment="1">
      <alignment horizontal="center" vertical="center"/>
      <protection/>
    </xf>
    <xf numFmtId="1" fontId="1" fillId="0" borderId="216" xfId="60" applyNumberFormat="1" applyFont="1" applyBorder="1" applyAlignment="1">
      <alignment horizontal="center" vertical="center"/>
      <protection/>
    </xf>
    <xf numFmtId="1" fontId="1" fillId="0" borderId="207" xfId="60" applyNumberFormat="1" applyFont="1" applyBorder="1" applyAlignment="1">
      <alignment horizontal="center" vertical="center"/>
      <protection/>
    </xf>
    <xf numFmtId="1" fontId="1" fillId="0" borderId="220" xfId="60" applyNumberFormat="1" applyFont="1" applyBorder="1" applyAlignment="1">
      <alignment horizontal="center" vertical="center"/>
      <protection/>
    </xf>
    <xf numFmtId="1" fontId="1" fillId="0" borderId="221" xfId="60" applyNumberFormat="1" applyFont="1" applyBorder="1" applyAlignment="1">
      <alignment horizontal="center" vertical="center"/>
      <protection/>
    </xf>
    <xf numFmtId="1" fontId="1" fillId="0" borderId="111" xfId="60" applyNumberFormat="1" applyFont="1" applyFill="1" applyBorder="1" applyAlignment="1">
      <alignment horizontal="center" vertical="center"/>
      <protection/>
    </xf>
    <xf numFmtId="1" fontId="1" fillId="0" borderId="0" xfId="60" applyNumberFormat="1" applyFont="1" applyFill="1" applyBorder="1" applyAlignment="1">
      <alignment horizontal="center" vertical="center"/>
      <protection/>
    </xf>
    <xf numFmtId="179" fontId="2" fillId="0" borderId="219" xfId="60" applyNumberFormat="1" applyFont="1" applyBorder="1" applyAlignment="1">
      <alignment horizontal="center" vertical="center"/>
      <protection/>
    </xf>
    <xf numFmtId="0" fontId="2" fillId="0" borderId="152" xfId="60" applyFont="1" applyBorder="1" applyAlignment="1">
      <alignment horizontal="center" vertical="center"/>
      <protection/>
    </xf>
    <xf numFmtId="0" fontId="2" fillId="0" borderId="142" xfId="60" applyFont="1" applyBorder="1" applyAlignment="1">
      <alignment horizontal="center" vertical="center"/>
      <protection/>
    </xf>
    <xf numFmtId="1" fontId="1" fillId="0" borderId="206" xfId="60" applyNumberFormat="1" applyFont="1" applyBorder="1" applyAlignment="1">
      <alignment horizontal="center" vertical="center"/>
      <protection/>
    </xf>
    <xf numFmtId="1" fontId="1" fillId="0" borderId="187" xfId="60" applyNumberFormat="1" applyFont="1" applyBorder="1" applyAlignment="1">
      <alignment horizontal="center" vertical="center"/>
      <protection/>
    </xf>
    <xf numFmtId="2" fontId="1" fillId="0" borderId="187" xfId="60" applyNumberFormat="1" applyFont="1" applyBorder="1" applyAlignment="1" quotePrefix="1">
      <alignment horizontal="center" vertical="center"/>
      <protection/>
    </xf>
    <xf numFmtId="1" fontId="1" fillId="0" borderId="222" xfId="60" applyNumberFormat="1" applyFont="1" applyBorder="1" applyAlignment="1">
      <alignment horizontal="center" vertical="center"/>
      <protection/>
    </xf>
    <xf numFmtId="1" fontId="1" fillId="0" borderId="18" xfId="60" applyNumberFormat="1" applyFont="1" applyFill="1" applyBorder="1" applyAlignment="1">
      <alignment horizontal="center" vertical="center"/>
      <protection/>
    </xf>
    <xf numFmtId="1" fontId="1" fillId="0" borderId="223" xfId="60" applyNumberFormat="1" applyFont="1" applyFill="1" applyBorder="1" applyAlignment="1">
      <alignment horizontal="center" vertical="center"/>
      <protection/>
    </xf>
    <xf numFmtId="0" fontId="2" fillId="0" borderId="219" xfId="60" applyFont="1" applyBorder="1" applyAlignment="1">
      <alignment horizontal="center" vertical="center"/>
      <protection/>
    </xf>
    <xf numFmtId="0" fontId="2" fillId="0" borderId="125" xfId="60" applyFont="1" applyBorder="1" applyAlignment="1">
      <alignment horizontal="center" vertical="center"/>
      <protection/>
    </xf>
    <xf numFmtId="1" fontId="1" fillId="0" borderId="218" xfId="60" applyNumberFormat="1" applyFont="1" applyBorder="1" applyAlignment="1">
      <alignment horizontal="center" vertical="center"/>
      <protection/>
    </xf>
    <xf numFmtId="1" fontId="1" fillId="0" borderId="18" xfId="60" applyNumberFormat="1" applyFont="1" applyBorder="1" applyAlignment="1">
      <alignment horizontal="center" vertical="center"/>
      <protection/>
    </xf>
    <xf numFmtId="2" fontId="1" fillId="0" borderId="18" xfId="60" applyNumberFormat="1" applyFont="1" applyBorder="1" applyAlignment="1">
      <alignment horizontal="center" vertical="center"/>
      <protection/>
    </xf>
    <xf numFmtId="2" fontId="1" fillId="0" borderId="18" xfId="60" applyNumberFormat="1" applyFont="1" applyBorder="1" applyAlignment="1" quotePrefix="1">
      <alignment horizontal="center" vertical="center"/>
      <protection/>
    </xf>
    <xf numFmtId="1" fontId="1" fillId="0" borderId="223" xfId="60" applyNumberFormat="1" applyFont="1" applyBorder="1" applyAlignment="1">
      <alignment horizontal="center" vertical="center"/>
      <protection/>
    </xf>
    <xf numFmtId="0" fontId="2" fillId="0" borderId="32" xfId="60" applyFont="1" applyBorder="1" applyAlignment="1">
      <alignment horizontal="center" vertical="center"/>
      <protection/>
    </xf>
    <xf numFmtId="1" fontId="2" fillId="0" borderId="24" xfId="60" applyNumberFormat="1" applyFont="1" applyBorder="1" applyAlignment="1">
      <alignment horizontal="center" vertical="center"/>
      <protection/>
    </xf>
    <xf numFmtId="1" fontId="2" fillId="0" borderId="21" xfId="60" applyNumberFormat="1" applyFont="1" applyBorder="1" applyAlignment="1">
      <alignment horizontal="center" vertical="center"/>
      <protection/>
    </xf>
    <xf numFmtId="1" fontId="2" fillId="0" borderId="25" xfId="60" applyNumberFormat="1" applyFont="1" applyBorder="1" applyAlignment="1">
      <alignment horizontal="center" vertical="center"/>
      <protection/>
    </xf>
    <xf numFmtId="179" fontId="2" fillId="0" borderId="10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2" fontId="2" fillId="0" borderId="24" xfId="60" applyNumberFormat="1" applyFont="1" applyBorder="1" applyAlignment="1">
      <alignment horizontal="center" vertical="center"/>
      <protection/>
    </xf>
    <xf numFmtId="2" fontId="2" fillId="0" borderId="21" xfId="60" applyNumberFormat="1" applyFont="1" applyBorder="1" applyAlignment="1">
      <alignment horizontal="center" vertical="center"/>
      <protection/>
    </xf>
    <xf numFmtId="2" fontId="2" fillId="0" borderId="25" xfId="60" applyNumberFormat="1" applyFont="1" applyBorder="1" applyAlignment="1">
      <alignment horizontal="center" vertical="center"/>
      <protection/>
    </xf>
    <xf numFmtId="43" fontId="2" fillId="0" borderId="21" xfId="44" applyFont="1" applyBorder="1" applyAlignment="1">
      <alignment horizontal="center" vertical="center"/>
    </xf>
    <xf numFmtId="43" fontId="2" fillId="0" borderId="22" xfId="44" applyFont="1" applyBorder="1" applyAlignment="1">
      <alignment horizontal="center" vertical="center"/>
    </xf>
    <xf numFmtId="2" fontId="2" fillId="0" borderId="10" xfId="60" applyNumberFormat="1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right" vertical="center"/>
      <protection/>
    </xf>
    <xf numFmtId="0" fontId="7" fillId="0" borderId="0" xfId="60" applyFont="1" applyAlignment="1">
      <alignment horizontal="left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left" vertical="center"/>
      <protection/>
    </xf>
    <xf numFmtId="2" fontId="2" fillId="0" borderId="224" xfId="60" applyNumberFormat="1" applyFont="1" applyBorder="1" applyAlignment="1">
      <alignment horizontal="left" vertical="center"/>
      <protection/>
    </xf>
    <xf numFmtId="2" fontId="2" fillId="0" borderId="220" xfId="60" applyNumberFormat="1" applyFont="1" applyBorder="1" applyAlignment="1">
      <alignment horizontal="left" vertical="center"/>
      <protection/>
    </xf>
    <xf numFmtId="41" fontId="28" fillId="0" borderId="220" xfId="44" applyNumberFormat="1" applyFont="1" applyBorder="1" applyAlignment="1">
      <alignment vertical="center"/>
    </xf>
    <xf numFmtId="41" fontId="2" fillId="0" borderId="225" xfId="60" applyNumberFormat="1" applyFont="1" applyBorder="1" applyAlignment="1">
      <alignment horizontal="center" vertical="center"/>
      <protection/>
    </xf>
    <xf numFmtId="2" fontId="2" fillId="0" borderId="0" xfId="60" applyNumberFormat="1" applyFont="1" applyBorder="1" applyAlignment="1">
      <alignment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42" fillId="0" borderId="0" xfId="60" applyFont="1" applyAlignment="1">
      <alignment horizontal="left" vertical="center"/>
      <protection/>
    </xf>
    <xf numFmtId="0" fontId="8" fillId="0" borderId="0" xfId="60" applyFont="1" applyBorder="1" applyAlignment="1">
      <alignment vertical="center"/>
      <protection/>
    </xf>
    <xf numFmtId="0" fontId="36" fillId="0" borderId="0" xfId="60" applyFont="1" applyBorder="1" applyAlignment="1">
      <alignment vertical="center"/>
      <protection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13" borderId="45" xfId="0" applyFont="1" applyFill="1" applyBorder="1" applyAlignment="1" applyProtection="1">
      <alignment vertical="center"/>
      <protection locked="0"/>
    </xf>
    <xf numFmtId="0" fontId="7" fillId="13" borderId="47" xfId="0" applyFont="1" applyFill="1" applyBorder="1" applyAlignment="1" applyProtection="1">
      <alignment vertical="center"/>
      <protection locked="0"/>
    </xf>
    <xf numFmtId="0" fontId="17" fillId="0" borderId="45" xfId="0" applyFont="1" applyFill="1" applyBorder="1" applyAlignment="1">
      <alignment vertical="center"/>
    </xf>
    <xf numFmtId="0" fontId="7" fillId="13" borderId="48" xfId="0" applyFont="1" applyFill="1" applyBorder="1" applyAlignment="1" applyProtection="1">
      <alignment vertical="center"/>
      <protection locked="0"/>
    </xf>
    <xf numFmtId="41" fontId="7" fillId="13" borderId="45" xfId="0" applyNumberFormat="1" applyFont="1" applyFill="1" applyBorder="1" applyAlignment="1" applyProtection="1">
      <alignment vertical="center"/>
      <protection locked="0"/>
    </xf>
    <xf numFmtId="41" fontId="7" fillId="0" borderId="58" xfId="0" applyNumberFormat="1" applyFont="1" applyFill="1" applyBorder="1" applyAlignment="1">
      <alignment vertical="center"/>
    </xf>
    <xf numFmtId="41" fontId="7" fillId="0" borderId="46" xfId="0" applyNumberFormat="1" applyFont="1" applyFill="1" applyBorder="1" applyAlignment="1">
      <alignment vertical="center"/>
    </xf>
    <xf numFmtId="41" fontId="7" fillId="0" borderId="50" xfId="0" applyNumberFormat="1" applyFont="1" applyFill="1" applyBorder="1" applyAlignment="1">
      <alignment vertical="center"/>
    </xf>
    <xf numFmtId="41" fontId="7" fillId="13" borderId="50" xfId="0" applyNumberFormat="1" applyFont="1" applyFill="1" applyBorder="1" applyAlignment="1" applyProtection="1">
      <alignment vertical="center"/>
      <protection locked="0"/>
    </xf>
    <xf numFmtId="41" fontId="7" fillId="13" borderId="47" xfId="0" applyNumberFormat="1" applyFont="1" applyFill="1" applyBorder="1" applyAlignment="1" applyProtection="1">
      <alignment vertical="center"/>
      <protection locked="0"/>
    </xf>
    <xf numFmtId="41" fontId="7" fillId="0" borderId="45" xfId="0" applyNumberFormat="1" applyFont="1" applyFill="1" applyBorder="1" applyAlignment="1">
      <alignment vertical="center"/>
    </xf>
    <xf numFmtId="41" fontId="29" fillId="0" borderId="97" xfId="0" applyNumberFormat="1" applyFont="1" applyFill="1" applyBorder="1" applyAlignment="1">
      <alignment vertical="center"/>
    </xf>
    <xf numFmtId="41" fontId="29" fillId="0" borderId="96" xfId="0" applyNumberFormat="1" applyFont="1" applyFill="1" applyBorder="1" applyAlignment="1">
      <alignment vertical="center"/>
    </xf>
    <xf numFmtId="41" fontId="29" fillId="13" borderId="97" xfId="0" applyNumberFormat="1" applyFont="1" applyFill="1" applyBorder="1" applyAlignment="1" applyProtection="1">
      <alignment vertical="center"/>
      <protection locked="0"/>
    </xf>
    <xf numFmtId="41" fontId="29" fillId="13" borderId="98" xfId="0" applyNumberFormat="1" applyFont="1" applyFill="1" applyBorder="1" applyAlignment="1" applyProtection="1">
      <alignment vertical="center"/>
      <protection locked="0"/>
    </xf>
    <xf numFmtId="41" fontId="29" fillId="13" borderId="96" xfId="0" applyNumberFormat="1" applyFont="1" applyFill="1" applyBorder="1" applyAlignment="1" applyProtection="1">
      <alignment vertical="center"/>
      <protection locked="0"/>
    </xf>
    <xf numFmtId="41" fontId="29" fillId="13" borderId="103" xfId="0" applyNumberFormat="1" applyFont="1" applyFill="1" applyBorder="1" applyAlignment="1" applyProtection="1">
      <alignment vertical="center"/>
      <protection locked="0"/>
    </xf>
    <xf numFmtId="0" fontId="7" fillId="13" borderId="53" xfId="0" applyFont="1" applyFill="1" applyBorder="1" applyAlignment="1" applyProtection="1">
      <alignment vertical="center"/>
      <protection locked="0"/>
    </xf>
    <xf numFmtId="0" fontId="7" fillId="13" borderId="55" xfId="0" applyFont="1" applyFill="1" applyBorder="1" applyAlignment="1" applyProtection="1">
      <alignment vertical="center"/>
      <protection locked="0"/>
    </xf>
    <xf numFmtId="0" fontId="7" fillId="13" borderId="56" xfId="0" applyFont="1" applyFill="1" applyBorder="1" applyAlignment="1" applyProtection="1">
      <alignment vertical="center"/>
      <protection locked="0"/>
    </xf>
    <xf numFmtId="41" fontId="7" fillId="13" borderId="54" xfId="0" applyNumberFormat="1" applyFont="1" applyFill="1" applyBorder="1" applyAlignment="1" applyProtection="1">
      <alignment vertical="center"/>
      <protection locked="0"/>
    </xf>
    <xf numFmtId="41" fontId="7" fillId="13" borderId="58" xfId="0" applyNumberFormat="1" applyFont="1" applyFill="1" applyBorder="1" applyAlignment="1" applyProtection="1">
      <alignment vertical="center"/>
      <protection locked="0"/>
    </xf>
    <xf numFmtId="0" fontId="7" fillId="0" borderId="47" xfId="0" applyFont="1" applyFill="1" applyBorder="1" applyAlignment="1">
      <alignment vertical="center"/>
    </xf>
    <xf numFmtId="0" fontId="7" fillId="13" borderId="46" xfId="0" applyFont="1" applyFill="1" applyBorder="1" applyAlignment="1" applyProtection="1">
      <alignment vertical="center"/>
      <protection locked="0"/>
    </xf>
    <xf numFmtId="0" fontId="7" fillId="0" borderId="56" xfId="0" applyFont="1" applyFill="1" applyBorder="1" applyAlignment="1">
      <alignment vertical="center"/>
    </xf>
    <xf numFmtId="41" fontId="7" fillId="0" borderId="54" xfId="0" applyNumberFormat="1" applyFont="1" applyFill="1" applyBorder="1" applyAlignment="1">
      <alignment vertical="center"/>
    </xf>
    <xf numFmtId="41" fontId="7" fillId="13" borderId="53" xfId="0" applyNumberFormat="1" applyFont="1" applyFill="1" applyBorder="1" applyAlignment="1" applyProtection="1">
      <alignment vertical="center"/>
      <protection locked="0"/>
    </xf>
    <xf numFmtId="41" fontId="7" fillId="0" borderId="47" xfId="0" applyNumberFormat="1" applyFont="1" applyFill="1" applyBorder="1" applyAlignment="1">
      <alignment vertical="center"/>
    </xf>
    <xf numFmtId="41" fontId="29" fillId="13" borderId="85" xfId="0" applyNumberFormat="1" applyFont="1" applyFill="1" applyBorder="1" applyAlignment="1" applyProtection="1">
      <alignment vertical="center"/>
      <protection locked="0"/>
    </xf>
    <xf numFmtId="41" fontId="29" fillId="13" borderId="86" xfId="0" applyNumberFormat="1" applyFont="1" applyFill="1" applyBorder="1" applyAlignment="1" applyProtection="1">
      <alignment vertical="center"/>
      <protection locked="0"/>
    </xf>
    <xf numFmtId="0" fontId="41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2" fillId="0" borderId="198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15" fillId="0" borderId="143" xfId="59" applyFont="1" applyFill="1" applyBorder="1" applyAlignment="1">
      <alignment horizontal="left" vertical="center"/>
      <protection/>
    </xf>
    <xf numFmtId="0" fontId="15" fillId="0" borderId="226" xfId="59" applyFont="1" applyFill="1" applyBorder="1" applyAlignment="1">
      <alignment horizontal="left" vertical="center"/>
      <protection/>
    </xf>
    <xf numFmtId="0" fontId="15" fillId="0" borderId="15" xfId="59" applyFont="1" applyBorder="1" applyAlignment="1">
      <alignment horizontal="center" vertical="center"/>
      <protection/>
    </xf>
    <xf numFmtId="0" fontId="15" fillId="0" borderId="16" xfId="59" applyFont="1" applyBorder="1" applyAlignment="1">
      <alignment horizontal="center" vertical="center"/>
      <protection/>
    </xf>
    <xf numFmtId="0" fontId="6" fillId="0" borderId="136" xfId="59" applyFont="1" applyFill="1" applyBorder="1" applyAlignment="1">
      <alignment horizontal="center" vertical="center"/>
      <protection/>
    </xf>
    <xf numFmtId="0" fontId="6" fillId="0" borderId="79" xfId="59" applyFont="1" applyFill="1" applyBorder="1" applyAlignment="1">
      <alignment horizontal="center" vertical="center"/>
      <protection/>
    </xf>
    <xf numFmtId="0" fontId="6" fillId="0" borderId="126" xfId="59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4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 vertical="center"/>
      <protection/>
    </xf>
    <xf numFmtId="0" fontId="39" fillId="0" borderId="0" xfId="59" applyFont="1" applyAlignment="1">
      <alignment horizontal="center" vertical="center"/>
      <protection/>
    </xf>
    <xf numFmtId="0" fontId="40" fillId="0" borderId="136" xfId="59" applyFont="1" applyBorder="1" applyAlignment="1">
      <alignment horizontal="center" vertical="center"/>
      <protection/>
    </xf>
    <xf numFmtId="0" fontId="40" fillId="0" borderId="126" xfId="59" applyFont="1" applyBorder="1" applyAlignment="1">
      <alignment horizontal="center" vertical="center"/>
      <protection/>
    </xf>
    <xf numFmtId="0" fontId="14" fillId="0" borderId="15" xfId="59" applyFont="1" applyBorder="1" applyAlignment="1">
      <alignment horizontal="center" vertical="center"/>
      <protection/>
    </xf>
    <xf numFmtId="0" fontId="14" fillId="0" borderId="22" xfId="59" applyFont="1" applyBorder="1" applyAlignment="1">
      <alignment horizontal="center" vertical="center"/>
      <protection/>
    </xf>
    <xf numFmtId="0" fontId="40" fillId="0" borderId="136" xfId="59" applyFont="1" applyBorder="1" applyAlignment="1">
      <alignment horizontal="center" vertical="center" wrapText="1"/>
      <protection/>
    </xf>
    <xf numFmtId="0" fontId="40" fillId="0" borderId="126" xfId="59" applyFont="1" applyBorder="1" applyAlignment="1">
      <alignment horizontal="center" vertical="center" wrapText="1"/>
      <protection/>
    </xf>
    <xf numFmtId="0" fontId="47" fillId="0" borderId="0" xfId="59" applyFont="1" applyAlignment="1">
      <alignment horizontal="center" vertical="center"/>
      <protection/>
    </xf>
    <xf numFmtId="0" fontId="2" fillId="0" borderId="32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23" xfId="59" applyFont="1" applyBorder="1" applyAlignment="1">
      <alignment horizontal="center" vertical="center" wrapText="1"/>
      <protection/>
    </xf>
    <xf numFmtId="0" fontId="1" fillId="0" borderId="141" xfId="59" applyFont="1" applyBorder="1" applyAlignment="1">
      <alignment horizontal="center" vertical="center" wrapText="1"/>
      <protection/>
    </xf>
    <xf numFmtId="0" fontId="1" fillId="0" borderId="207" xfId="59" applyFont="1" applyBorder="1" applyAlignment="1">
      <alignment horizontal="center" vertical="center" wrapText="1"/>
      <protection/>
    </xf>
    <xf numFmtId="0" fontId="1" fillId="0" borderId="210" xfId="59" applyFont="1" applyBorder="1" applyAlignment="1">
      <alignment horizontal="center" vertical="center" wrapText="1"/>
      <protection/>
    </xf>
    <xf numFmtId="0" fontId="1" fillId="0" borderId="187" xfId="59" applyFont="1" applyBorder="1" applyAlignment="1">
      <alignment horizontal="center" vertical="center" wrapText="1"/>
      <protection/>
    </xf>
    <xf numFmtId="0" fontId="1" fillId="0" borderId="215" xfId="59" applyFont="1" applyBorder="1" applyAlignment="1">
      <alignment horizontal="center" vertical="center" wrapText="1"/>
      <protection/>
    </xf>
    <xf numFmtId="0" fontId="1" fillId="0" borderId="142" xfId="59" applyFont="1" applyBorder="1" applyAlignment="1">
      <alignment horizontal="center" vertical="center" wrapText="1"/>
      <protection/>
    </xf>
    <xf numFmtId="0" fontId="1" fillId="0" borderId="162" xfId="59" applyFont="1" applyBorder="1" applyAlignment="1">
      <alignment horizontal="center" vertical="center" wrapText="1"/>
      <protection/>
    </xf>
    <xf numFmtId="0" fontId="14" fillId="0" borderId="15" xfId="59" applyFont="1" applyBorder="1" applyAlignment="1">
      <alignment horizontal="left" vertical="center"/>
      <protection/>
    </xf>
    <xf numFmtId="0" fontId="14" fillId="0" borderId="22" xfId="59" applyFont="1" applyBorder="1" applyAlignment="1">
      <alignment horizontal="left" vertical="center"/>
      <protection/>
    </xf>
    <xf numFmtId="0" fontId="14" fillId="0" borderId="16" xfId="59" applyFont="1" applyBorder="1" applyAlignment="1">
      <alignment horizontal="left" vertical="center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wrapText="1"/>
      <protection/>
    </xf>
    <xf numFmtId="0" fontId="1" fillId="0" borderId="208" xfId="59" applyFont="1" applyBorder="1" applyAlignment="1">
      <alignment horizontal="center" vertical="center" wrapText="1"/>
      <protection/>
    </xf>
    <xf numFmtId="0" fontId="1" fillId="0" borderId="206" xfId="59" applyFont="1" applyBorder="1" applyAlignment="1">
      <alignment horizontal="center" vertical="center" wrapText="1"/>
      <protection/>
    </xf>
    <xf numFmtId="0" fontId="1" fillId="0" borderId="166" xfId="59" applyFont="1" applyBorder="1" applyAlignment="1">
      <alignment horizontal="center" vertical="center" wrapText="1"/>
      <protection/>
    </xf>
    <xf numFmtId="0" fontId="1" fillId="0" borderId="214" xfId="59" applyFont="1" applyBorder="1" applyAlignment="1">
      <alignment horizontal="center" vertical="center" wrapText="1"/>
      <protection/>
    </xf>
    <xf numFmtId="0" fontId="1" fillId="0" borderId="216" xfId="59" applyFont="1" applyBorder="1" applyAlignment="1">
      <alignment horizontal="center" vertical="center" wrapText="1"/>
      <protection/>
    </xf>
    <xf numFmtId="0" fontId="2" fillId="0" borderId="217" xfId="59" applyFont="1" applyBorder="1" applyAlignment="1">
      <alignment horizontal="center" vertical="center" wrapText="1"/>
      <protection/>
    </xf>
    <xf numFmtId="0" fontId="2" fillId="0" borderId="152" xfId="59" applyFont="1" applyBorder="1" applyAlignment="1">
      <alignment horizontal="center" vertical="center" wrapText="1"/>
      <protection/>
    </xf>
    <xf numFmtId="0" fontId="2" fillId="0" borderId="165" xfId="59" applyFont="1" applyBorder="1" applyAlignment="1">
      <alignment horizontal="center" vertical="center" wrapText="1"/>
      <protection/>
    </xf>
    <xf numFmtId="0" fontId="2" fillId="0" borderId="227" xfId="59" applyFont="1" applyBorder="1" applyAlignment="1">
      <alignment horizontal="center" vertical="center" wrapText="1"/>
      <protection/>
    </xf>
    <xf numFmtId="0" fontId="2" fillId="0" borderId="140" xfId="59" applyFont="1" applyBorder="1" applyAlignment="1">
      <alignment horizontal="center" vertical="center" wrapText="1"/>
      <protection/>
    </xf>
    <xf numFmtId="0" fontId="2" fillId="0" borderId="132" xfId="59" applyFont="1" applyBorder="1" applyAlignment="1">
      <alignment horizontal="center" vertical="center" wrapText="1"/>
      <protection/>
    </xf>
    <xf numFmtId="0" fontId="1" fillId="0" borderId="136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/>
    </xf>
    <xf numFmtId="0" fontId="2" fillId="0" borderId="217" xfId="0" applyFont="1" applyBorder="1" applyAlignment="1">
      <alignment horizontal="center" vertical="center" wrapText="1"/>
    </xf>
    <xf numFmtId="0" fontId="2" fillId="0" borderId="152" xfId="0" applyFont="1" applyBorder="1" applyAlignment="1">
      <alignment horizontal="center" vertical="center" wrapText="1"/>
    </xf>
    <xf numFmtId="0" fontId="2" fillId="0" borderId="219" xfId="0" applyFont="1" applyBorder="1" applyAlignment="1">
      <alignment horizontal="center" vertical="center" wrapText="1"/>
    </xf>
    <xf numFmtId="0" fontId="7" fillId="0" borderId="206" xfId="0" applyFont="1" applyBorder="1" applyAlignment="1">
      <alignment horizontal="center" vertical="center" wrapText="1"/>
    </xf>
    <xf numFmtId="0" fontId="7" fillId="0" borderId="218" xfId="0" applyFont="1" applyBorder="1" applyAlignment="1">
      <alignment horizontal="center" vertical="center" wrapText="1"/>
    </xf>
    <xf numFmtId="0" fontId="7" fillId="0" borderId="18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2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7" fillId="0" borderId="162" xfId="0" applyFont="1" applyBorder="1" applyAlignment="1">
      <alignment horizontal="center" vertical="center" wrapText="1"/>
    </xf>
    <xf numFmtId="0" fontId="7" fillId="0" borderId="223" xfId="0" applyFont="1" applyBorder="1" applyAlignment="1">
      <alignment horizontal="center" vertical="center" wrapText="1"/>
    </xf>
    <xf numFmtId="0" fontId="7" fillId="0" borderId="2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229" xfId="0" applyFont="1" applyBorder="1" applyAlignment="1">
      <alignment horizontal="center" vertical="center" wrapText="1"/>
    </xf>
    <xf numFmtId="0" fontId="6" fillId="0" borderId="220" xfId="0" applyFont="1" applyBorder="1" applyAlignment="1">
      <alignment horizontal="center" vertical="center"/>
    </xf>
    <xf numFmtId="0" fontId="6" fillId="0" borderId="23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24" xfId="0" applyFont="1" applyBorder="1" applyAlignment="1">
      <alignment horizontal="center" vertical="center" wrapText="1"/>
    </xf>
    <xf numFmtId="0" fontId="6" fillId="0" borderId="225" xfId="0" applyFont="1" applyBorder="1" applyAlignment="1">
      <alignment horizontal="center" vertical="center"/>
    </xf>
    <xf numFmtId="0" fontId="6" fillId="0" borderId="2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7" xfId="0" applyFont="1" applyBorder="1" applyAlignment="1">
      <alignment horizontal="center" vertical="center"/>
    </xf>
    <xf numFmtId="0" fontId="14" fillId="0" borderId="0" xfId="59" applyFont="1" applyAlignment="1">
      <alignment horizontal="center" vertical="center"/>
      <protection/>
    </xf>
    <xf numFmtId="0" fontId="2" fillId="0" borderId="22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2" fillId="0" borderId="160" xfId="59" applyFont="1" applyBorder="1" applyAlignment="1">
      <alignment horizontal="center" vertical="center" wrapText="1"/>
      <protection/>
    </xf>
    <xf numFmtId="0" fontId="2" fillId="0" borderId="116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36" xfId="59" applyFont="1" applyBorder="1" applyAlignment="1">
      <alignment horizontal="center" vertical="center" wrapText="1"/>
      <protection/>
    </xf>
    <xf numFmtId="0" fontId="2" fillId="0" borderId="79" xfId="59" applyFont="1" applyBorder="1" applyAlignment="1">
      <alignment horizontal="center" vertical="center" wrapText="1"/>
      <protection/>
    </xf>
    <xf numFmtId="0" fontId="2" fillId="0" borderId="136" xfId="59" applyFont="1" applyBorder="1" applyAlignment="1">
      <alignment horizontal="center" vertical="center"/>
      <protection/>
    </xf>
    <xf numFmtId="0" fontId="2" fillId="0" borderId="79" xfId="59" applyFont="1" applyBorder="1" applyAlignment="1">
      <alignment horizontal="center" vertical="center"/>
      <protection/>
    </xf>
    <xf numFmtId="0" fontId="7" fillId="0" borderId="215" xfId="59" applyFont="1" applyBorder="1" applyAlignment="1">
      <alignment horizontal="center" vertical="center"/>
      <protection/>
    </xf>
    <xf numFmtId="0" fontId="7" fillId="0" borderId="222" xfId="59" applyFont="1" applyBorder="1" applyAlignment="1">
      <alignment horizontal="center" vertical="center"/>
      <protection/>
    </xf>
    <xf numFmtId="0" fontId="7" fillId="0" borderId="231" xfId="59" applyFont="1" applyBorder="1" applyAlignment="1">
      <alignment horizontal="center" vertical="center"/>
      <protection/>
    </xf>
    <xf numFmtId="0" fontId="7" fillId="0" borderId="19" xfId="59" applyFont="1" applyFill="1" applyBorder="1" applyAlignment="1">
      <alignment horizontal="center" vertical="center" wrapText="1"/>
      <protection/>
    </xf>
    <xf numFmtId="0" fontId="7" fillId="0" borderId="117" xfId="59" applyFont="1" applyFill="1" applyBorder="1" applyAlignment="1">
      <alignment horizontal="center" vertical="center" wrapText="1"/>
      <protection/>
    </xf>
    <xf numFmtId="0" fontId="2" fillId="0" borderId="232" xfId="59" applyFont="1" applyBorder="1" applyAlignment="1">
      <alignment horizontal="center" vertical="center"/>
      <protection/>
    </xf>
    <xf numFmtId="0" fontId="7" fillId="0" borderId="19" xfId="59" applyFont="1" applyBorder="1" applyAlignment="1">
      <alignment horizontal="center" vertical="center" wrapText="1"/>
      <protection/>
    </xf>
    <xf numFmtId="0" fontId="7" fillId="0" borderId="117" xfId="59" applyFont="1" applyBorder="1" applyAlignment="1">
      <alignment horizontal="center" vertical="center" wrapText="1"/>
      <protection/>
    </xf>
    <xf numFmtId="0" fontId="7" fillId="0" borderId="125" xfId="59" applyFont="1" applyBorder="1" applyAlignment="1">
      <alignment horizontal="center" vertical="center" wrapText="1"/>
      <protection/>
    </xf>
    <xf numFmtId="0" fontId="7" fillId="0" borderId="116" xfId="59" applyFont="1" applyBorder="1" applyAlignment="1">
      <alignment horizontal="center" vertical="center" wrapText="1"/>
      <protection/>
    </xf>
    <xf numFmtId="0" fontId="6" fillId="0" borderId="136" xfId="59" applyFont="1" applyBorder="1" applyAlignment="1">
      <alignment horizontal="center" vertical="center" wrapText="1"/>
      <protection/>
    </xf>
    <xf numFmtId="0" fontId="6" fillId="0" borderId="79" xfId="59" applyFont="1" applyBorder="1" applyAlignment="1">
      <alignment horizontal="center" vertical="center" wrapText="1"/>
      <protection/>
    </xf>
    <xf numFmtId="0" fontId="7" fillId="0" borderId="18" xfId="59" applyFont="1" applyBorder="1" applyAlignment="1">
      <alignment horizontal="center" vertical="center"/>
      <protection/>
    </xf>
    <xf numFmtId="0" fontId="7" fillId="0" borderId="111" xfId="59" applyFont="1" applyBorder="1" applyAlignment="1">
      <alignment horizontal="center" vertical="center"/>
      <protection/>
    </xf>
    <xf numFmtId="0" fontId="7" fillId="0" borderId="18" xfId="59" applyFont="1" applyBorder="1" applyAlignment="1">
      <alignment horizontal="center" vertical="center" wrapText="1"/>
      <protection/>
    </xf>
    <xf numFmtId="0" fontId="7" fillId="0" borderId="111" xfId="59" applyFont="1" applyBorder="1" applyAlignment="1">
      <alignment horizontal="center" vertical="center" wrapText="1"/>
      <protection/>
    </xf>
    <xf numFmtId="0" fontId="7" fillId="0" borderId="233" xfId="59" applyFont="1" applyBorder="1" applyAlignment="1">
      <alignment horizontal="center" vertical="center" wrapText="1"/>
      <protection/>
    </xf>
    <xf numFmtId="0" fontId="7" fillId="0" borderId="125" xfId="59" applyFont="1" applyBorder="1" applyAlignment="1">
      <alignment horizontal="center" vertical="center"/>
      <protection/>
    </xf>
    <xf numFmtId="0" fontId="7" fillId="0" borderId="116" xfId="59" applyFont="1" applyBorder="1" applyAlignment="1">
      <alignment horizontal="center"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1" fillId="0" borderId="136" xfId="59" applyFont="1" applyBorder="1" applyAlignment="1">
      <alignment horizontal="center" vertical="center" wrapText="1"/>
      <protection/>
    </xf>
    <xf numFmtId="0" fontId="1" fillId="0" borderId="79" xfId="59" applyFont="1" applyBorder="1" applyAlignment="1">
      <alignment horizontal="center" vertical="center" wrapText="1"/>
      <protection/>
    </xf>
    <xf numFmtId="0" fontId="2" fillId="0" borderId="230" xfId="59" applyFont="1" applyBorder="1" applyAlignment="1">
      <alignment horizontal="center" vertical="center"/>
      <protection/>
    </xf>
    <xf numFmtId="0" fontId="2" fillId="0" borderId="234" xfId="59" applyFont="1" applyBorder="1" applyAlignment="1">
      <alignment horizontal="center" vertical="center"/>
      <protection/>
    </xf>
    <xf numFmtId="0" fontId="6" fillId="0" borderId="227" xfId="59" applyFont="1" applyBorder="1" applyAlignment="1">
      <alignment horizontal="center" vertical="center"/>
      <protection/>
    </xf>
    <xf numFmtId="0" fontId="6" fillId="0" borderId="234" xfId="59" applyFont="1" applyBorder="1" applyAlignment="1">
      <alignment horizontal="center" vertical="center"/>
      <protection/>
    </xf>
    <xf numFmtId="0" fontId="2" fillId="0" borderId="227" xfId="59" applyFont="1" applyBorder="1" applyAlignment="1">
      <alignment horizontal="center" vertical="center"/>
      <protection/>
    </xf>
    <xf numFmtId="0" fontId="6" fillId="0" borderId="227" xfId="59" applyFont="1" applyBorder="1" applyAlignment="1">
      <alignment horizontal="center" vertical="center" wrapText="1"/>
      <protection/>
    </xf>
    <xf numFmtId="0" fontId="6" fillId="0" borderId="234" xfId="59" applyFont="1" applyBorder="1" applyAlignment="1">
      <alignment horizontal="center" vertical="center" wrapText="1"/>
      <protection/>
    </xf>
    <xf numFmtId="0" fontId="6" fillId="0" borderId="232" xfId="59" applyFont="1" applyBorder="1" applyAlignment="1">
      <alignment horizontal="center" vertical="center"/>
      <protection/>
    </xf>
    <xf numFmtId="0" fontId="7" fillId="0" borderId="125" xfId="59" applyFont="1" applyFill="1" applyBorder="1" applyAlignment="1">
      <alignment horizontal="center" vertical="center" wrapText="1"/>
      <protection/>
    </xf>
    <xf numFmtId="0" fontId="7" fillId="0" borderId="116" xfId="59" applyFont="1" applyFill="1" applyBorder="1" applyAlignment="1">
      <alignment horizontal="center" vertical="center" wrapText="1"/>
      <protection/>
    </xf>
    <xf numFmtId="0" fontId="8" fillId="0" borderId="227" xfId="59" applyFont="1" applyBorder="1" applyAlignment="1">
      <alignment horizontal="center" vertical="center"/>
      <protection/>
    </xf>
    <xf numFmtId="0" fontId="8" fillId="0" borderId="232" xfId="59" applyFont="1" applyBorder="1" applyAlignment="1">
      <alignment horizontal="center" vertical="center"/>
      <protection/>
    </xf>
    <xf numFmtId="0" fontId="8" fillId="0" borderId="234" xfId="59" applyFont="1" applyBorder="1" applyAlignment="1">
      <alignment horizontal="center" vertical="center"/>
      <protection/>
    </xf>
    <xf numFmtId="0" fontId="16" fillId="0" borderId="20" xfId="59" applyFont="1" applyBorder="1" applyAlignment="1">
      <alignment horizontal="center" vertical="center"/>
      <protection/>
    </xf>
    <xf numFmtId="0" fontId="16" fillId="0" borderId="223" xfId="59" applyFont="1" applyBorder="1" applyAlignment="1">
      <alignment horizontal="center" vertical="center"/>
      <protection/>
    </xf>
    <xf numFmtId="0" fontId="16" fillId="0" borderId="228" xfId="59" applyFont="1" applyBorder="1" applyAlignment="1">
      <alignment horizontal="center" vertical="center"/>
      <protection/>
    </xf>
    <xf numFmtId="0" fontId="6" fillId="0" borderId="158" xfId="59" applyFont="1" applyBorder="1" applyAlignment="1">
      <alignment horizontal="center" vertical="center" wrapText="1"/>
      <protection/>
    </xf>
    <xf numFmtId="0" fontId="6" fillId="0" borderId="114" xfId="59" applyFont="1" applyBorder="1" applyAlignment="1">
      <alignment horizontal="center" vertical="center" wrapText="1"/>
      <protection/>
    </xf>
    <xf numFmtId="0" fontId="16" fillId="0" borderId="125" xfId="59" applyFont="1" applyFill="1" applyBorder="1" applyAlignment="1">
      <alignment horizontal="center" vertical="center" wrapText="1"/>
      <protection/>
    </xf>
    <xf numFmtId="0" fontId="16" fillId="0" borderId="116" xfId="59" applyFont="1" applyFill="1" applyBorder="1" applyAlignment="1">
      <alignment horizontal="center" vertical="center" wrapText="1"/>
      <protection/>
    </xf>
    <xf numFmtId="0" fontId="16" fillId="0" borderId="18" xfId="59" applyFont="1" applyFill="1" applyBorder="1" applyAlignment="1">
      <alignment horizontal="center" vertical="center" wrapText="1"/>
      <protection/>
    </xf>
    <xf numFmtId="0" fontId="16" fillId="0" borderId="111" xfId="59" applyFont="1" applyFill="1" applyBorder="1" applyAlignment="1">
      <alignment horizontal="center" vertical="center" wrapText="1"/>
      <protection/>
    </xf>
    <xf numFmtId="0" fontId="16" fillId="0" borderId="136" xfId="59" applyFont="1" applyBorder="1" applyAlignment="1">
      <alignment horizontal="center" vertical="center" wrapText="1"/>
      <protection/>
    </xf>
    <xf numFmtId="0" fontId="16" fillId="0" borderId="79" xfId="59" applyFont="1" applyBorder="1" applyAlignment="1">
      <alignment horizontal="center" vertical="center"/>
      <protection/>
    </xf>
    <xf numFmtId="0" fontId="16" fillId="0" borderId="79" xfId="59" applyFont="1" applyBorder="1" applyAlignment="1">
      <alignment horizontal="center" vertical="center" wrapText="1"/>
      <protection/>
    </xf>
    <xf numFmtId="0" fontId="16" fillId="0" borderId="125" xfId="59" applyFont="1" applyBorder="1" applyAlignment="1">
      <alignment horizontal="center" vertical="center" wrapText="1"/>
      <protection/>
    </xf>
    <xf numFmtId="0" fontId="16" fillId="0" borderId="116" xfId="59" applyFont="1" applyBorder="1" applyAlignment="1">
      <alignment horizontal="center" vertical="center" wrapText="1"/>
      <protection/>
    </xf>
    <xf numFmtId="0" fontId="16" fillId="0" borderId="19" xfId="59" applyFont="1" applyFill="1" applyBorder="1" applyAlignment="1">
      <alignment horizontal="center" vertical="center" wrapText="1"/>
      <protection/>
    </xf>
    <xf numFmtId="0" fontId="16" fillId="0" borderId="117" xfId="59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20" xfId="0" applyFont="1" applyBorder="1" applyAlignment="1">
      <alignment horizontal="center" vertical="center" wrapText="1"/>
    </xf>
    <xf numFmtId="0" fontId="7" fillId="0" borderId="225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7" fillId="0" borderId="224" xfId="0" applyFont="1" applyBorder="1" applyAlignment="1">
      <alignment horizontal="center" vertical="center" wrapText="1"/>
    </xf>
    <xf numFmtId="0" fontId="7" fillId="0" borderId="229" xfId="0" applyFont="1" applyBorder="1" applyAlignment="1">
      <alignment horizontal="center" vertical="center" wrapText="1"/>
    </xf>
    <xf numFmtId="0" fontId="7" fillId="0" borderId="166" xfId="0" applyFont="1" applyBorder="1" applyAlignment="1">
      <alignment horizontal="center" vertical="center" wrapText="1"/>
    </xf>
    <xf numFmtId="0" fontId="6" fillId="0" borderId="160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198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7" fillId="0" borderId="233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210" xfId="0" applyFont="1" applyBorder="1" applyAlignment="1">
      <alignment horizontal="center" vertical="center"/>
    </xf>
    <xf numFmtId="0" fontId="7" fillId="0" borderId="221" xfId="0" applyFont="1" applyBorder="1" applyAlignment="1">
      <alignment horizontal="center" vertical="center"/>
    </xf>
    <xf numFmtId="0" fontId="7" fillId="0" borderId="23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200" xfId="59" applyFont="1" applyBorder="1" applyAlignment="1">
      <alignment horizontal="center" vertical="center" wrapText="1"/>
      <protection/>
    </xf>
    <xf numFmtId="0" fontId="6" fillId="0" borderId="117" xfId="59" applyFont="1" applyBorder="1" applyAlignment="1">
      <alignment horizontal="center" vertical="center" wrapText="1"/>
      <protection/>
    </xf>
    <xf numFmtId="0" fontId="6" fillId="0" borderId="208" xfId="59" applyFont="1" applyBorder="1" applyAlignment="1">
      <alignment horizontal="center" vertical="center" wrapText="1"/>
      <protection/>
    </xf>
    <xf numFmtId="0" fontId="7" fillId="0" borderId="141" xfId="59" applyFont="1" applyBorder="1" applyAlignment="1">
      <alignment horizontal="center" vertical="center" wrapText="1"/>
      <protection/>
    </xf>
    <xf numFmtId="0" fontId="7" fillId="0" borderId="208" xfId="59" applyFont="1" applyBorder="1" applyAlignment="1">
      <alignment horizontal="center" vertical="center" wrapText="1"/>
      <protection/>
    </xf>
    <xf numFmtId="0" fontId="6" fillId="0" borderId="230" xfId="59" applyFont="1" applyBorder="1" applyAlignment="1">
      <alignment horizontal="center" vertical="center"/>
      <protection/>
    </xf>
    <xf numFmtId="0" fontId="6" fillId="0" borderId="160" xfId="59" applyFont="1" applyBorder="1" applyAlignment="1">
      <alignment horizontal="center" vertical="center"/>
      <protection/>
    </xf>
    <xf numFmtId="0" fontId="6" fillId="0" borderId="158" xfId="59" applyFont="1" applyBorder="1" applyAlignment="1">
      <alignment horizontal="center" vertical="center"/>
      <protection/>
    </xf>
    <xf numFmtId="0" fontId="7" fillId="0" borderId="207" xfId="59" applyFont="1" applyBorder="1" applyAlignment="1">
      <alignment horizontal="center" vertical="center" wrapText="1"/>
      <protection/>
    </xf>
    <xf numFmtId="0" fontId="27" fillId="0" borderId="0" xfId="59" applyFont="1" applyAlignment="1">
      <alignment horizontal="center" vertical="center"/>
      <protection/>
    </xf>
    <xf numFmtId="0" fontId="2" fillId="0" borderId="211" xfId="59" applyFont="1" applyBorder="1" applyAlignment="1">
      <alignment horizontal="center" vertical="center"/>
      <protection/>
    </xf>
    <xf numFmtId="0" fontId="6" fillId="0" borderId="233" xfId="59" applyFont="1" applyBorder="1" applyAlignment="1">
      <alignment horizontal="center" vertical="center" wrapText="1"/>
      <protection/>
    </xf>
    <xf numFmtId="0" fontId="6" fillId="0" borderId="116" xfId="59" applyFont="1" applyBorder="1" applyAlignment="1">
      <alignment horizontal="center" vertical="center" wrapText="1"/>
      <protection/>
    </xf>
    <xf numFmtId="0" fontId="6" fillId="0" borderId="141" xfId="59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 wrapText="1"/>
      <protection/>
    </xf>
    <xf numFmtId="0" fontId="21" fillId="0" borderId="0" xfId="59" applyFont="1" applyAlignment="1">
      <alignment horizontal="center" vertical="center"/>
      <protection/>
    </xf>
    <xf numFmtId="0" fontId="2" fillId="0" borderId="140" xfId="59" applyFont="1" applyBorder="1" applyAlignment="1">
      <alignment horizontal="center" vertical="center"/>
      <protection/>
    </xf>
    <xf numFmtId="0" fontId="2" fillId="0" borderId="222" xfId="59" applyFont="1" applyBorder="1" applyAlignment="1">
      <alignment horizontal="center" vertical="center"/>
      <protection/>
    </xf>
    <xf numFmtId="0" fontId="2" fillId="0" borderId="215" xfId="59" applyFont="1" applyBorder="1" applyAlignment="1">
      <alignment horizontal="center" vertical="center"/>
      <protection/>
    </xf>
    <xf numFmtId="0" fontId="2" fillId="0" borderId="206" xfId="59" applyFont="1" applyBorder="1" applyAlignment="1">
      <alignment horizontal="center" vertical="center"/>
      <protection/>
    </xf>
    <xf numFmtId="0" fontId="2" fillId="0" borderId="231" xfId="59" applyFont="1" applyBorder="1" applyAlignment="1">
      <alignment horizontal="center" vertical="center"/>
      <protection/>
    </xf>
    <xf numFmtId="0" fontId="2" fillId="0" borderId="160" xfId="59" applyFont="1" applyBorder="1" applyAlignment="1">
      <alignment horizontal="center" vertical="center"/>
      <protection/>
    </xf>
    <xf numFmtId="0" fontId="2" fillId="0" borderId="113" xfId="59" applyFont="1" applyBorder="1" applyAlignment="1">
      <alignment horizontal="center" vertical="center"/>
      <protection/>
    </xf>
    <xf numFmtId="0" fontId="1" fillId="0" borderId="125" xfId="59" applyBorder="1" applyAlignment="1">
      <alignment horizontal="center" vertical="center"/>
      <protection/>
    </xf>
    <xf numFmtId="0" fontId="1" fillId="0" borderId="26" xfId="59" applyBorder="1" applyAlignment="1">
      <alignment horizontal="center" vertical="center"/>
      <protection/>
    </xf>
    <xf numFmtId="0" fontId="1" fillId="0" borderId="18" xfId="59" applyBorder="1" applyAlignment="1">
      <alignment horizontal="center" vertical="center"/>
      <protection/>
    </xf>
    <xf numFmtId="0" fontId="1" fillId="0" borderId="28" xfId="59" applyBorder="1" applyAlignment="1">
      <alignment horizontal="center" vertical="center"/>
      <protection/>
    </xf>
    <xf numFmtId="0" fontId="1" fillId="0" borderId="19" xfId="59" applyBorder="1" applyAlignment="1">
      <alignment horizontal="center" vertical="center"/>
      <protection/>
    </xf>
    <xf numFmtId="0" fontId="1" fillId="0" borderId="27" xfId="59" applyBorder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11" xfId="0" applyFont="1" applyBorder="1" applyAlignment="1">
      <alignment horizontal="center" vertical="center"/>
    </xf>
    <xf numFmtId="0" fontId="6" fillId="0" borderId="15" xfId="0" applyFont="1" applyBorder="1" applyAlignment="1" quotePrefix="1">
      <alignment horizontal="left" vertical="center"/>
    </xf>
    <xf numFmtId="0" fontId="6" fillId="0" borderId="22" xfId="0" applyFont="1" applyBorder="1" applyAlignment="1" quotePrefix="1">
      <alignment horizontal="left" vertical="center"/>
    </xf>
    <xf numFmtId="0" fontId="6" fillId="0" borderId="16" xfId="0" applyFont="1" applyBorder="1" applyAlignment="1" quotePrefix="1">
      <alignment horizontal="left" vertical="center"/>
    </xf>
    <xf numFmtId="0" fontId="6" fillId="0" borderId="227" xfId="0" applyFont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23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5" fillId="0" borderId="187" xfId="59" applyFont="1" applyBorder="1" applyAlignment="1">
      <alignment horizontal="center" vertical="center" wrapText="1"/>
      <protection/>
    </xf>
    <xf numFmtId="0" fontId="35" fillId="0" borderId="214" xfId="59" applyFont="1" applyBorder="1" applyAlignment="1">
      <alignment horizontal="center" vertical="center" wrapText="1"/>
      <protection/>
    </xf>
    <xf numFmtId="0" fontId="6" fillId="0" borderId="217" xfId="59" applyFont="1" applyBorder="1" applyAlignment="1">
      <alignment horizontal="center" vertical="center" wrapText="1"/>
      <protection/>
    </xf>
    <xf numFmtId="0" fontId="6" fillId="0" borderId="152" xfId="59" applyFont="1" applyBorder="1" applyAlignment="1">
      <alignment horizontal="center" vertical="center" wrapText="1"/>
      <protection/>
    </xf>
    <xf numFmtId="0" fontId="6" fillId="0" borderId="165" xfId="59" applyFont="1" applyBorder="1" applyAlignment="1">
      <alignment horizontal="center" vertical="center" wrapText="1"/>
      <protection/>
    </xf>
    <xf numFmtId="0" fontId="6" fillId="0" borderId="140" xfId="59" applyFont="1" applyBorder="1" applyAlignment="1">
      <alignment horizontal="center" vertical="center" wrapText="1"/>
      <protection/>
    </xf>
    <xf numFmtId="0" fontId="6" fillId="0" borderId="132" xfId="59" applyFont="1" applyBorder="1" applyAlignment="1">
      <alignment horizontal="center" vertical="center" wrapText="1"/>
      <protection/>
    </xf>
    <xf numFmtId="0" fontId="20" fillId="0" borderId="187" xfId="59" applyFont="1" applyBorder="1" applyAlignment="1">
      <alignment horizontal="center" vertical="center" wrapText="1"/>
      <protection/>
    </xf>
    <xf numFmtId="0" fontId="20" fillId="0" borderId="17" xfId="59" applyFont="1" applyBorder="1" applyAlignment="1">
      <alignment horizontal="center" vertical="center" wrapText="1"/>
      <protection/>
    </xf>
    <xf numFmtId="0" fontId="35" fillId="0" borderId="17" xfId="59" applyFont="1" applyBorder="1" applyAlignment="1">
      <alignment horizontal="center" vertical="center" wrapText="1"/>
      <protection/>
    </xf>
    <xf numFmtId="0" fontId="35" fillId="0" borderId="206" xfId="59" applyFont="1" applyBorder="1" applyAlignment="1">
      <alignment horizontal="center" vertical="center" wrapText="1"/>
      <protection/>
    </xf>
    <xf numFmtId="0" fontId="35" fillId="0" borderId="166" xfId="59" applyFont="1" applyBorder="1" applyAlignment="1">
      <alignment horizontal="center" vertical="center" wrapText="1"/>
      <protection/>
    </xf>
    <xf numFmtId="0" fontId="61" fillId="0" borderId="187" xfId="59" applyFont="1" applyBorder="1" applyAlignment="1">
      <alignment horizontal="center" vertical="center" wrapText="1"/>
      <protection/>
    </xf>
    <xf numFmtId="0" fontId="61" fillId="0" borderId="215" xfId="59" applyFont="1" applyBorder="1" applyAlignment="1">
      <alignment horizontal="center" vertical="center" wrapText="1"/>
      <protection/>
    </xf>
    <xf numFmtId="0" fontId="20" fillId="0" borderId="215" xfId="59" applyFont="1" applyBorder="1" applyAlignment="1">
      <alignment horizontal="center" vertical="center" wrapText="1"/>
      <protection/>
    </xf>
    <xf numFmtId="0" fontId="6" fillId="0" borderId="229" xfId="59" applyFont="1" applyBorder="1" applyAlignment="1">
      <alignment horizontal="center" vertical="center"/>
      <protection/>
    </xf>
    <xf numFmtId="0" fontId="6" fillId="0" borderId="220" xfId="59" applyFont="1" applyBorder="1" applyAlignment="1">
      <alignment horizontal="center" vertical="center"/>
      <protection/>
    </xf>
    <xf numFmtId="0" fontId="6" fillId="0" borderId="224" xfId="59" applyFont="1" applyBorder="1" applyAlignment="1">
      <alignment horizontal="center" vertical="center"/>
      <protection/>
    </xf>
    <xf numFmtId="0" fontId="6" fillId="0" borderId="225" xfId="59" applyFont="1" applyBorder="1" applyAlignment="1">
      <alignment horizontal="center" vertical="center"/>
      <protection/>
    </xf>
    <xf numFmtId="0" fontId="35" fillId="0" borderId="142" xfId="59" applyFont="1" applyBorder="1" applyAlignment="1">
      <alignment horizontal="center" vertical="center" wrapText="1"/>
      <protection/>
    </xf>
    <xf numFmtId="0" fontId="35" fillId="0" borderId="162" xfId="59" applyFont="1" applyBorder="1" applyAlignment="1">
      <alignment horizontal="center" vertical="center" wrapText="1"/>
      <protection/>
    </xf>
    <xf numFmtId="0" fontId="61" fillId="0" borderId="214" xfId="59" applyFont="1" applyBorder="1" applyAlignment="1">
      <alignment horizontal="center" vertical="center" wrapText="1"/>
      <protection/>
    </xf>
    <xf numFmtId="0" fontId="18" fillId="0" borderId="227" xfId="59" applyFont="1" applyBorder="1" applyAlignment="1">
      <alignment horizontal="center" vertical="center"/>
      <protection/>
    </xf>
    <xf numFmtId="0" fontId="18" fillId="0" borderId="234" xfId="59" applyFont="1" applyBorder="1" applyAlignment="1">
      <alignment horizontal="center" vertical="center"/>
      <protection/>
    </xf>
    <xf numFmtId="0" fontId="11" fillId="0" borderId="210" xfId="59" applyFont="1" applyBorder="1" applyAlignment="1">
      <alignment horizontal="center" vertical="center"/>
      <protection/>
    </xf>
    <xf numFmtId="0" fontId="11" fillId="0" borderId="221" xfId="59" applyFont="1" applyBorder="1" applyAlignment="1">
      <alignment horizontal="center" vertical="center"/>
      <protection/>
    </xf>
    <xf numFmtId="0" fontId="11" fillId="0" borderId="216" xfId="59" applyFont="1" applyBorder="1" applyAlignment="1">
      <alignment horizontal="center" vertical="center"/>
      <protection/>
    </xf>
    <xf numFmtId="0" fontId="7" fillId="0" borderId="210" xfId="59" applyFont="1" applyBorder="1" applyAlignment="1">
      <alignment horizontal="center" vertical="center"/>
      <protection/>
    </xf>
    <xf numFmtId="0" fontId="7" fillId="0" borderId="221" xfId="59" applyFont="1" applyBorder="1" applyAlignment="1">
      <alignment horizontal="center" vertical="center"/>
      <protection/>
    </xf>
    <xf numFmtId="0" fontId="7" fillId="0" borderId="216" xfId="59" applyFont="1" applyBorder="1" applyAlignment="1">
      <alignment horizontal="center" vertical="center"/>
      <protection/>
    </xf>
    <xf numFmtId="0" fontId="23" fillId="0" borderId="210" xfId="59" applyFont="1" applyBorder="1" applyAlignment="1">
      <alignment horizontal="center" vertical="center"/>
      <protection/>
    </xf>
    <xf numFmtId="0" fontId="23" fillId="0" borderId="221" xfId="59" applyFont="1" applyBorder="1" applyAlignment="1">
      <alignment horizontal="center" vertical="center"/>
      <protection/>
    </xf>
    <xf numFmtId="0" fontId="20" fillId="0" borderId="18" xfId="59" applyFont="1" applyBorder="1" applyAlignment="1">
      <alignment horizontal="center" vertical="center" wrapText="1"/>
      <protection/>
    </xf>
    <xf numFmtId="0" fontId="20" fillId="0" borderId="28" xfId="59" applyFont="1" applyBorder="1" applyAlignment="1">
      <alignment horizontal="center" vertical="center" wrapText="1"/>
      <protection/>
    </xf>
    <xf numFmtId="0" fontId="18" fillId="0" borderId="136" xfId="59" applyFont="1" applyBorder="1" applyAlignment="1">
      <alignment horizontal="center" vertical="center" wrapText="1"/>
      <protection/>
    </xf>
    <xf numFmtId="0" fontId="18" fillId="0" borderId="79" xfId="59" applyFont="1" applyBorder="1" applyAlignment="1">
      <alignment horizontal="center" vertical="center" wrapText="1"/>
      <protection/>
    </xf>
    <xf numFmtId="0" fontId="18" fillId="0" borderId="126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1" fillId="0" borderId="28" xfId="59" applyFont="1" applyBorder="1" applyAlignment="1">
      <alignment horizontal="center" vertical="center" wrapText="1"/>
      <protection/>
    </xf>
    <xf numFmtId="0" fontId="20" fillId="0" borderId="111" xfId="59" applyFont="1" applyBorder="1" applyAlignment="1">
      <alignment horizontal="center" vertical="center" wrapText="1"/>
      <protection/>
    </xf>
    <xf numFmtId="0" fontId="35" fillId="0" borderId="112" xfId="59" applyFont="1" applyBorder="1" applyAlignment="1">
      <alignment horizontal="center" vertical="center" wrapText="1"/>
      <protection/>
    </xf>
    <xf numFmtId="0" fontId="35" fillId="0" borderId="115" xfId="59" applyFont="1" applyBorder="1" applyAlignment="1">
      <alignment horizontal="center" vertical="center" wrapText="1"/>
      <protection/>
    </xf>
    <xf numFmtId="0" fontId="35" fillId="0" borderId="210" xfId="59" applyFont="1" applyBorder="1" applyAlignment="1">
      <alignment horizontal="center" vertical="center" wrapText="1"/>
      <protection/>
    </xf>
    <xf numFmtId="0" fontId="35" fillId="0" borderId="216" xfId="59" applyFont="1" applyBorder="1" applyAlignment="1">
      <alignment horizontal="center" vertical="center" wrapText="1"/>
      <protection/>
    </xf>
    <xf numFmtId="0" fontId="35" fillId="0" borderId="114" xfId="59" applyFont="1" applyBorder="1" applyAlignment="1">
      <alignment horizontal="center" vertical="center" wrapText="1"/>
      <protection/>
    </xf>
    <xf numFmtId="0" fontId="35" fillId="0" borderId="235" xfId="59" applyFont="1" applyBorder="1" applyAlignment="1">
      <alignment horizontal="center" vertical="center" wrapText="1"/>
      <protection/>
    </xf>
    <xf numFmtId="0" fontId="35" fillId="0" borderId="18" xfId="59" applyFont="1" applyBorder="1" applyAlignment="1">
      <alignment horizontal="center" vertical="center" wrapText="1"/>
      <protection/>
    </xf>
    <xf numFmtId="0" fontId="35" fillId="0" borderId="28" xfId="59" applyFont="1" applyBorder="1" applyAlignment="1">
      <alignment horizontal="center" vertical="center" wrapText="1"/>
      <protection/>
    </xf>
    <xf numFmtId="0" fontId="20" fillId="0" borderId="233" xfId="59" applyFont="1" applyBorder="1" applyAlignment="1">
      <alignment horizontal="center" vertical="center" wrapText="1"/>
      <protection/>
    </xf>
    <xf numFmtId="0" fontId="20" fillId="0" borderId="116" xfId="59" applyFont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center" vertical="center" wrapText="1"/>
      <protection/>
    </xf>
    <xf numFmtId="0" fontId="7" fillId="0" borderId="115" xfId="59" applyFont="1" applyBorder="1" applyAlignment="1">
      <alignment horizontal="center" vertical="center" wrapText="1"/>
      <protection/>
    </xf>
    <xf numFmtId="0" fontId="7" fillId="0" borderId="221" xfId="59" applyFont="1" applyBorder="1" applyAlignment="1">
      <alignment horizontal="center" vertical="center" wrapText="1"/>
      <protection/>
    </xf>
    <xf numFmtId="0" fontId="7" fillId="0" borderId="216" xfId="59" applyFont="1" applyBorder="1" applyAlignment="1">
      <alignment horizontal="center" vertical="center" wrapText="1"/>
      <protection/>
    </xf>
    <xf numFmtId="0" fontId="20" fillId="0" borderId="26" xfId="59" applyFont="1" applyBorder="1" applyAlignment="1">
      <alignment horizontal="center" vertical="center" wrapText="1"/>
      <protection/>
    </xf>
    <xf numFmtId="0" fontId="11" fillId="0" borderId="125" xfId="59" applyFont="1" applyFill="1" applyBorder="1" applyAlignment="1">
      <alignment horizontal="center" vertical="center" wrapText="1"/>
      <protection/>
    </xf>
    <xf numFmtId="0" fontId="11" fillId="0" borderId="26" xfId="59" applyFont="1" applyFill="1" applyBorder="1" applyAlignment="1">
      <alignment horizontal="center" vertical="center" wrapText="1"/>
      <protection/>
    </xf>
    <xf numFmtId="0" fontId="11" fillId="0" borderId="228" xfId="59" applyFont="1" applyFill="1" applyBorder="1" applyAlignment="1">
      <alignment horizontal="center" vertical="center" wrapText="1"/>
      <protection/>
    </xf>
    <xf numFmtId="0" fontId="11" fillId="0" borderId="236" xfId="59" applyFont="1" applyFill="1" applyBorder="1" applyAlignment="1">
      <alignment horizontal="center" vertical="center" wrapText="1"/>
      <protection/>
    </xf>
    <xf numFmtId="0" fontId="35" fillId="0" borderId="0" xfId="59" applyFont="1" applyBorder="1" applyAlignment="1">
      <alignment horizontal="center" vertical="center" wrapText="1"/>
      <protection/>
    </xf>
    <xf numFmtId="0" fontId="35" fillId="0" borderId="221" xfId="59" applyFont="1" applyBorder="1" applyAlignment="1">
      <alignment horizontal="center" vertical="center" wrapText="1"/>
      <protection/>
    </xf>
    <xf numFmtId="0" fontId="11" fillId="0" borderId="215" xfId="59" applyFont="1" applyBorder="1" applyAlignment="1">
      <alignment horizontal="center" vertical="center"/>
      <protection/>
    </xf>
    <xf numFmtId="0" fontId="11" fillId="0" borderId="222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0" fontId="11" fillId="0" borderId="111" xfId="59" applyFont="1" applyBorder="1" applyAlignment="1">
      <alignment horizontal="center" vertical="center" wrapText="1"/>
      <protection/>
    </xf>
    <xf numFmtId="0" fontId="11" fillId="0" borderId="19" xfId="59" applyFont="1" applyBorder="1" applyAlignment="1">
      <alignment horizontal="center" vertical="center" wrapText="1"/>
      <protection/>
    </xf>
    <xf numFmtId="0" fontId="11" fillId="0" borderId="117" xfId="59" applyFont="1" applyBorder="1" applyAlignment="1">
      <alignment horizontal="center" vertical="center" wrapText="1"/>
      <protection/>
    </xf>
    <xf numFmtId="0" fontId="18" fillId="0" borderId="218" xfId="59" applyFont="1" applyBorder="1" applyAlignment="1">
      <alignment horizontal="center" vertical="center"/>
      <protection/>
    </xf>
    <xf numFmtId="0" fontId="18" fillId="0" borderId="18" xfId="59" applyFont="1" applyBorder="1" applyAlignment="1">
      <alignment horizontal="center" vertical="center"/>
      <protection/>
    </xf>
    <xf numFmtId="0" fontId="18" fillId="0" borderId="19" xfId="59" applyFont="1" applyBorder="1" applyAlignment="1">
      <alignment horizontal="center" vertical="center"/>
      <protection/>
    </xf>
    <xf numFmtId="0" fontId="6" fillId="0" borderId="200" xfId="59" applyFont="1" applyBorder="1" applyAlignment="1">
      <alignment horizontal="center" vertical="center"/>
      <protection/>
    </xf>
    <xf numFmtId="0" fontId="6" fillId="0" borderId="117" xfId="59" applyFont="1" applyBorder="1" applyAlignment="1">
      <alignment horizontal="center" vertical="center"/>
      <protection/>
    </xf>
    <xf numFmtId="0" fontId="2" fillId="0" borderId="198" xfId="59" applyFont="1" applyBorder="1" applyAlignment="1">
      <alignment horizontal="center" vertical="center"/>
      <protection/>
    </xf>
    <xf numFmtId="0" fontId="2" fillId="0" borderId="158" xfId="59" applyFont="1" applyBorder="1" applyAlignment="1">
      <alignment horizontal="center" vertical="center"/>
      <protection/>
    </xf>
    <xf numFmtId="0" fontId="11" fillId="0" borderId="116" xfId="59" applyFont="1" applyBorder="1" applyAlignment="1">
      <alignment horizontal="center" vertical="center" wrapText="1"/>
      <protection/>
    </xf>
    <xf numFmtId="0" fontId="2" fillId="0" borderId="233" xfId="59" applyFont="1" applyBorder="1" applyAlignment="1">
      <alignment horizontal="center" vertical="center" wrapText="1"/>
      <protection/>
    </xf>
    <xf numFmtId="0" fontId="11" fillId="0" borderId="20" xfId="59" applyFont="1" applyBorder="1" applyAlignment="1">
      <alignment horizontal="center" vertical="center" wrapText="1"/>
      <protection/>
    </xf>
    <xf numFmtId="0" fontId="11" fillId="0" borderId="223" xfId="59" applyFont="1" applyBorder="1" applyAlignment="1">
      <alignment horizontal="center" vertical="center" wrapText="1"/>
      <protection/>
    </xf>
    <xf numFmtId="0" fontId="11" fillId="0" borderId="218" xfId="59" applyFont="1" applyBorder="1" applyAlignment="1">
      <alignment horizontal="center" vertical="center" wrapText="1"/>
      <protection/>
    </xf>
    <xf numFmtId="0" fontId="11" fillId="0" borderId="210" xfId="59" applyFont="1" applyBorder="1" applyAlignment="1">
      <alignment horizontal="center" vertical="center" wrapText="1"/>
      <protection/>
    </xf>
    <xf numFmtId="0" fontId="11" fillId="0" borderId="221" xfId="59" applyFont="1" applyBorder="1" applyAlignment="1">
      <alignment horizontal="center" vertical="center" wrapText="1"/>
      <protection/>
    </xf>
    <xf numFmtId="0" fontId="11" fillId="0" borderId="216" xfId="59" applyFont="1" applyBorder="1" applyAlignment="1">
      <alignment horizontal="center" vertical="center" wrapText="1"/>
      <protection/>
    </xf>
    <xf numFmtId="0" fontId="11" fillId="0" borderId="18" xfId="59" applyFont="1" applyFill="1" applyBorder="1" applyAlignment="1">
      <alignment horizontal="center" vertical="center" wrapText="1"/>
      <protection/>
    </xf>
    <xf numFmtId="0" fontId="11" fillId="0" borderId="111" xfId="59" applyFont="1" applyFill="1" applyBorder="1" applyAlignment="1">
      <alignment horizontal="center" vertical="center" wrapText="1"/>
      <protection/>
    </xf>
    <xf numFmtId="0" fontId="11" fillId="0" borderId="19" xfId="59" applyFont="1" applyFill="1" applyBorder="1" applyAlignment="1">
      <alignment horizontal="center" vertical="center" wrapText="1"/>
      <protection/>
    </xf>
    <xf numFmtId="0" fontId="11" fillId="0" borderId="117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left" vertical="center"/>
      <protection/>
    </xf>
    <xf numFmtId="0" fontId="1" fillId="0" borderId="32" xfId="59" applyFont="1" applyBorder="1" applyAlignment="1">
      <alignment horizontal="center" vertical="center" wrapText="1"/>
      <protection/>
    </xf>
    <xf numFmtId="0" fontId="1" fillId="0" borderId="21" xfId="59" applyFont="1" applyBorder="1" applyAlignment="1">
      <alignment horizontal="center" vertical="center"/>
      <protection/>
    </xf>
    <xf numFmtId="0" fontId="1" fillId="0" borderId="23" xfId="59" applyFont="1" applyBorder="1" applyAlignment="1">
      <alignment horizontal="center" vertical="center"/>
      <protection/>
    </xf>
    <xf numFmtId="0" fontId="1" fillId="0" borderId="15" xfId="59" applyFont="1" applyBorder="1" applyAlignment="1">
      <alignment horizontal="center" vertical="center" wrapText="1"/>
      <protection/>
    </xf>
    <xf numFmtId="0" fontId="1" fillId="0" borderId="22" xfId="59" applyFont="1" applyBorder="1" applyAlignment="1">
      <alignment horizontal="center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40" fillId="0" borderId="79" xfId="59" applyFont="1" applyBorder="1" applyAlignment="1">
      <alignment horizontal="center" vertical="center" wrapText="1"/>
      <protection/>
    </xf>
    <xf numFmtId="0" fontId="1" fillId="0" borderId="160" xfId="59" applyFont="1" applyBorder="1" applyAlignment="1">
      <alignment horizontal="center" vertical="center" wrapText="1"/>
      <protection/>
    </xf>
    <xf numFmtId="0" fontId="1" fillId="0" borderId="116" xfId="59" applyFont="1" applyBorder="1" applyAlignment="1">
      <alignment horizontal="center" vertical="center" wrapText="1"/>
      <protection/>
    </xf>
    <xf numFmtId="0" fontId="1" fillId="0" borderId="15" xfId="59" applyFont="1" applyBorder="1" applyAlignment="1">
      <alignment horizontal="center" vertical="center"/>
      <protection/>
    </xf>
    <xf numFmtId="0" fontId="11" fillId="0" borderId="206" xfId="59" applyFont="1" applyBorder="1" applyAlignment="1">
      <alignment horizontal="center" vertical="center"/>
      <protection/>
    </xf>
    <xf numFmtId="0" fontId="23" fillId="0" borderId="18" xfId="59" applyFont="1" applyFill="1" applyBorder="1" applyAlignment="1">
      <alignment horizontal="center" vertical="center" wrapText="1"/>
      <protection/>
    </xf>
    <xf numFmtId="0" fontId="23" fillId="0" borderId="111" xfId="59" applyFont="1" applyFill="1" applyBorder="1" applyAlignment="1">
      <alignment horizontal="center" vertical="center" wrapText="1"/>
      <protection/>
    </xf>
    <xf numFmtId="0" fontId="23" fillId="0" borderId="125" xfId="59" applyFont="1" applyFill="1" applyBorder="1" applyAlignment="1">
      <alignment horizontal="center" vertical="center" wrapText="1"/>
      <protection/>
    </xf>
    <xf numFmtId="0" fontId="23" fillId="0" borderId="116" xfId="59" applyFont="1" applyFill="1" applyBorder="1" applyAlignment="1">
      <alignment horizontal="center" vertical="center" wrapText="1"/>
      <protection/>
    </xf>
    <xf numFmtId="0" fontId="23" fillId="0" borderId="19" xfId="59" applyFont="1" applyFill="1" applyBorder="1" applyAlignment="1">
      <alignment horizontal="center" vertical="center" wrapText="1"/>
      <protection/>
    </xf>
    <xf numFmtId="0" fontId="23" fillId="0" borderId="117" xfId="59" applyFont="1" applyFill="1" applyBorder="1" applyAlignment="1">
      <alignment horizontal="center" vertical="center" wrapText="1"/>
      <protection/>
    </xf>
    <xf numFmtId="0" fontId="11" fillId="0" borderId="125" xfId="59" applyFont="1" applyBorder="1" applyAlignment="1">
      <alignment horizontal="center" vertical="center" wrapText="1"/>
      <protection/>
    </xf>
    <xf numFmtId="0" fontId="26" fillId="0" borderId="0" xfId="59" applyFont="1" applyAlignment="1">
      <alignment horizontal="center" vertical="center"/>
      <protection/>
    </xf>
    <xf numFmtId="0" fontId="7" fillId="0" borderId="160" xfId="59" applyFont="1" applyBorder="1" applyAlignment="1">
      <alignment horizontal="center" vertical="center" wrapText="1"/>
      <protection/>
    </xf>
    <xf numFmtId="0" fontId="7" fillId="0" borderId="113" xfId="59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 2 2" xfId="58"/>
    <cellStyle name="Normal_MAU XAY DUNG KHBC NH 2012-2013" xfId="59"/>
    <cellStyle name="Normal_MAU XAY DUNG KHBC NH 2012-201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38100</xdr:rowOff>
    </xdr:from>
    <xdr:to>
      <xdr:col>6</xdr:col>
      <xdr:colOff>161925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1524000" y="514350"/>
          <a:ext cx="1666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2</xdr:col>
      <xdr:colOff>276225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561975" y="4476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47625</xdr:rowOff>
    </xdr:from>
    <xdr:to>
      <xdr:col>4</xdr:col>
      <xdr:colOff>161925</xdr:colOff>
      <xdr:row>2</xdr:row>
      <xdr:rowOff>47625</xdr:rowOff>
    </xdr:to>
    <xdr:sp>
      <xdr:nvSpPr>
        <xdr:cNvPr id="1" name="Line 4"/>
        <xdr:cNvSpPr>
          <a:spLocks/>
        </xdr:cNvSpPr>
      </xdr:nvSpPr>
      <xdr:spPr>
        <a:xfrm>
          <a:off x="9334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47625</xdr:rowOff>
    </xdr:from>
    <xdr:to>
      <xdr:col>4</xdr:col>
      <xdr:colOff>161925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876300" y="447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47625</xdr:rowOff>
    </xdr:from>
    <xdr:to>
      <xdr:col>2</xdr:col>
      <xdr:colOff>180975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8580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47625</xdr:rowOff>
    </xdr:from>
    <xdr:to>
      <xdr:col>2</xdr:col>
      <xdr:colOff>180975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85800" y="4857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477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9525</xdr:rowOff>
    </xdr:from>
    <xdr:to>
      <xdr:col>5</xdr:col>
      <xdr:colOff>133350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23850" y="409575"/>
          <a:ext cx="1095375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2</xdr:row>
      <xdr:rowOff>38100</xdr:rowOff>
    </xdr:from>
    <xdr:to>
      <xdr:col>4</xdr:col>
      <xdr:colOff>295275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86690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19050</xdr:rowOff>
    </xdr:from>
    <xdr:to>
      <xdr:col>6</xdr:col>
      <xdr:colOff>219075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2200275" y="57150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28575</xdr:rowOff>
    </xdr:from>
    <xdr:to>
      <xdr:col>6</xdr:col>
      <xdr:colOff>219075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1676400" y="504825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2</xdr:row>
      <xdr:rowOff>47625</xdr:rowOff>
    </xdr:from>
    <xdr:to>
      <xdr:col>3</xdr:col>
      <xdr:colOff>247650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14478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295275</xdr:rowOff>
    </xdr:from>
    <xdr:to>
      <xdr:col>5</xdr:col>
      <xdr:colOff>123825</xdr:colOff>
      <xdr:row>1</xdr:row>
      <xdr:rowOff>295275</xdr:rowOff>
    </xdr:to>
    <xdr:sp>
      <xdr:nvSpPr>
        <xdr:cNvPr id="1" name="Straight Connector 2"/>
        <xdr:cNvSpPr>
          <a:spLocks/>
        </xdr:cNvSpPr>
      </xdr:nvSpPr>
      <xdr:spPr>
        <a:xfrm>
          <a:off x="1352550" y="533400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19050</xdr:rowOff>
    </xdr:from>
    <xdr:to>
      <xdr:col>7</xdr:col>
      <xdr:colOff>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695450" y="495300"/>
          <a:ext cx="1457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9525</xdr:rowOff>
    </xdr:from>
    <xdr:to>
      <xdr:col>6</xdr:col>
      <xdr:colOff>123825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>
          <a:off x="1914525" y="4191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28575</xdr:rowOff>
    </xdr:from>
    <xdr:to>
      <xdr:col>5</xdr:col>
      <xdr:colOff>381000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1781175" y="5048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CCB\DANH%20SACH\KE%20HOACH%20BIEN%20CHE%20NAM%20HOC\NH%202014-2015\CAC%20DON%20VI%20GUI\GDTX%20PHU%20GI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u2_BCĐK cua PGD"/>
      <sheetName val="CV160"/>
      <sheetName val="D-GDTX"/>
      <sheetName val="4đ"/>
      <sheetName val="6a"/>
      <sheetName val="6b"/>
      <sheetName val="6c"/>
      <sheetName val="PW"/>
    </sheetNames>
    <sheetDataSet>
      <sheetData sheetId="2">
        <row r="4">
          <cell r="C4" t="str">
            <v>- Toán</v>
          </cell>
          <cell r="D4" t="str">
            <v>- Lý</v>
          </cell>
          <cell r="E4" t="str">
            <v>- Hóa</v>
          </cell>
          <cell r="F4" t="str">
            <v>- Sinh</v>
          </cell>
          <cell r="G4" t="str">
            <v>- Văn</v>
          </cell>
          <cell r="H4" t="str">
            <v>- Sử</v>
          </cell>
          <cell r="I4" t="str">
            <v>- Địa</v>
          </cell>
          <cell r="J4" t="str">
            <v>- GDCD</v>
          </cell>
          <cell r="K4" t="str">
            <v>- Anh văn</v>
          </cell>
          <cell r="L4" t="str">
            <v>- Tin học</v>
          </cell>
        </row>
        <row r="5">
          <cell r="C5">
            <v>4.5</v>
          </cell>
          <cell r="D5">
            <v>1</v>
          </cell>
          <cell r="F5">
            <v>1.5</v>
          </cell>
          <cell r="G5">
            <v>4</v>
          </cell>
          <cell r="H5">
            <v>1</v>
          </cell>
          <cell r="I5">
            <v>1</v>
          </cell>
          <cell r="J5">
            <v>1</v>
          </cell>
          <cell r="K5">
            <v>3</v>
          </cell>
        </row>
        <row r="6">
          <cell r="C6">
            <v>4</v>
          </cell>
          <cell r="D6">
            <v>1</v>
          </cell>
          <cell r="F6">
            <v>1.5</v>
          </cell>
          <cell r="G6">
            <v>4</v>
          </cell>
          <cell r="H6">
            <v>2</v>
          </cell>
          <cell r="I6">
            <v>2</v>
          </cell>
          <cell r="J6">
            <v>1</v>
          </cell>
          <cell r="K6">
            <v>3</v>
          </cell>
        </row>
        <row r="7">
          <cell r="C7">
            <v>4</v>
          </cell>
          <cell r="D7">
            <v>1</v>
          </cell>
          <cell r="E7">
            <v>2</v>
          </cell>
          <cell r="F7">
            <v>2</v>
          </cell>
          <cell r="G7">
            <v>4</v>
          </cell>
          <cell r="H7">
            <v>1.5</v>
          </cell>
          <cell r="I7">
            <v>1.5</v>
          </cell>
          <cell r="J7">
            <v>1</v>
          </cell>
          <cell r="K7">
            <v>3</v>
          </cell>
        </row>
        <row r="8">
          <cell r="C8">
            <v>5</v>
          </cell>
          <cell r="D8">
            <v>2</v>
          </cell>
          <cell r="E8">
            <v>2</v>
          </cell>
          <cell r="F8">
            <v>2</v>
          </cell>
          <cell r="G8">
            <v>5</v>
          </cell>
          <cell r="H8">
            <v>1.5</v>
          </cell>
          <cell r="I8">
            <v>1.5</v>
          </cell>
          <cell r="J8">
            <v>1</v>
          </cell>
          <cell r="K8">
            <v>2</v>
          </cell>
        </row>
        <row r="9">
          <cell r="C9">
            <v>17.5</v>
          </cell>
          <cell r="D9">
            <v>5</v>
          </cell>
          <cell r="E9">
            <v>4</v>
          </cell>
          <cell r="F9">
            <v>7</v>
          </cell>
          <cell r="G9">
            <v>17</v>
          </cell>
          <cell r="H9">
            <v>6</v>
          </cell>
          <cell r="I9">
            <v>6</v>
          </cell>
          <cell r="J9">
            <v>4</v>
          </cell>
          <cell r="K9">
            <v>11</v>
          </cell>
        </row>
        <row r="10">
          <cell r="C10">
            <v>0.27999999999999997</v>
          </cell>
          <cell r="D10">
            <v>0.08</v>
          </cell>
          <cell r="E10">
            <v>0.064</v>
          </cell>
          <cell r="F10">
            <v>0.112</v>
          </cell>
          <cell r="G10">
            <v>0.27199999999999996</v>
          </cell>
          <cell r="H10">
            <v>0.09599999999999999</v>
          </cell>
          <cell r="I10">
            <v>0.09599999999999999</v>
          </cell>
          <cell r="J10">
            <v>0.064</v>
          </cell>
          <cell r="K10">
            <v>0.17600000000000002</v>
          </cell>
          <cell r="L10">
            <v>0</v>
          </cell>
        </row>
        <row r="11">
          <cell r="C11">
            <v>3.5</v>
          </cell>
          <cell r="D11">
            <v>2</v>
          </cell>
          <cell r="E11">
            <v>2</v>
          </cell>
          <cell r="F11">
            <v>1</v>
          </cell>
          <cell r="G11">
            <v>3</v>
          </cell>
          <cell r="H11">
            <v>1.5</v>
          </cell>
          <cell r="I11">
            <v>1.5</v>
          </cell>
          <cell r="J11">
            <v>1</v>
          </cell>
          <cell r="K11">
            <v>3</v>
          </cell>
        </row>
        <row r="12">
          <cell r="C12">
            <v>4</v>
          </cell>
          <cell r="D12">
            <v>2</v>
          </cell>
          <cell r="E12">
            <v>2</v>
          </cell>
          <cell r="F12">
            <v>1.5</v>
          </cell>
          <cell r="G12">
            <v>3.5</v>
          </cell>
          <cell r="H12">
            <v>1</v>
          </cell>
          <cell r="I12">
            <v>1</v>
          </cell>
          <cell r="J12">
            <v>1</v>
          </cell>
          <cell r="K12">
            <v>3</v>
          </cell>
        </row>
        <row r="13">
          <cell r="C13">
            <v>5</v>
          </cell>
          <cell r="D13">
            <v>3</v>
          </cell>
          <cell r="E13">
            <v>2</v>
          </cell>
          <cell r="F13">
            <v>1.5</v>
          </cell>
          <cell r="G13">
            <v>3</v>
          </cell>
          <cell r="H13">
            <v>2</v>
          </cell>
          <cell r="I13">
            <v>1</v>
          </cell>
          <cell r="K13">
            <v>2</v>
          </cell>
        </row>
        <row r="14">
          <cell r="C14">
            <v>12.5</v>
          </cell>
          <cell r="D14">
            <v>7</v>
          </cell>
          <cell r="E14">
            <v>6</v>
          </cell>
          <cell r="F14">
            <v>4</v>
          </cell>
          <cell r="G14">
            <v>9.5</v>
          </cell>
          <cell r="H14">
            <v>4.5</v>
          </cell>
          <cell r="I14">
            <v>3.5</v>
          </cell>
          <cell r="J14">
            <v>2</v>
          </cell>
          <cell r="K14">
            <v>8</v>
          </cell>
          <cell r="L14">
            <v>0</v>
          </cell>
        </row>
        <row r="15">
          <cell r="C15">
            <v>0.30701754385964913</v>
          </cell>
          <cell r="D15">
            <v>0.1719298245614035</v>
          </cell>
          <cell r="E15">
            <v>0.14736842105263157</v>
          </cell>
          <cell r="F15">
            <v>0.09824561403508772</v>
          </cell>
          <cell r="G15">
            <v>0.2333333333333333</v>
          </cell>
          <cell r="H15">
            <v>0.11052631578947368</v>
          </cell>
          <cell r="I15">
            <v>0.08596491228070174</v>
          </cell>
          <cell r="J15">
            <v>0.04912280701754386</v>
          </cell>
          <cell r="K15">
            <v>0.19649122807017544</v>
          </cell>
          <cell r="L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R15" sqref="R15"/>
    </sheetView>
  </sheetViews>
  <sheetFormatPr defaultColWidth="9.8515625" defaultRowHeight="12.75"/>
  <cols>
    <col min="1" max="1" width="15.140625" style="1238" customWidth="1"/>
    <col min="2" max="2" width="6.57421875" style="1238" bestFit="1" customWidth="1"/>
    <col min="3" max="6" width="5.57421875" style="1237" customWidth="1"/>
    <col min="7" max="7" width="4.7109375" style="1237" bestFit="1" customWidth="1"/>
    <col min="8" max="15" width="5.57421875" style="1237" customWidth="1"/>
    <col min="16" max="16" width="6.28125" style="1237" customWidth="1"/>
    <col min="17" max="18" width="5.57421875" style="1237" customWidth="1"/>
    <col min="19" max="19" width="6.140625" style="1237" bestFit="1" customWidth="1"/>
    <col min="20" max="20" width="7.8515625" style="1237" customWidth="1"/>
    <col min="21" max="21" width="9.00390625" style="1246" customWidth="1"/>
    <col min="22" max="16384" width="9.8515625" style="1237" customWidth="1"/>
  </cols>
  <sheetData>
    <row r="1" spans="20:21" ht="15.75">
      <c r="T1" s="1346" t="s">
        <v>426</v>
      </c>
      <c r="U1" s="1346"/>
    </row>
    <row r="2" ht="15.75">
      <c r="T2" s="1255"/>
    </row>
    <row r="3" spans="1:22" s="1251" customFormat="1" ht="18.75">
      <c r="A3" s="1347" t="s">
        <v>591</v>
      </c>
      <c r="B3" s="1347"/>
      <c r="C3" s="1347"/>
      <c r="D3" s="1347"/>
      <c r="E3" s="1347"/>
      <c r="F3" s="1347"/>
      <c r="G3" s="1347"/>
      <c r="H3" s="1347"/>
      <c r="I3" s="1347"/>
      <c r="J3" s="1347"/>
      <c r="K3" s="1347"/>
      <c r="L3" s="1347"/>
      <c r="M3" s="1347"/>
      <c r="N3" s="1347"/>
      <c r="O3" s="1347"/>
      <c r="P3" s="1347"/>
      <c r="Q3" s="1347"/>
      <c r="R3" s="1347"/>
      <c r="S3" s="1347"/>
      <c r="T3" s="1347"/>
      <c r="U3" s="1347"/>
      <c r="V3" s="1255"/>
    </row>
    <row r="4" spans="1:22" s="1251" customFormat="1" ht="20.25" customHeight="1">
      <c r="A4" s="1348" t="s">
        <v>204</v>
      </c>
      <c r="B4" s="1348"/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1348"/>
      <c r="R4" s="1348"/>
      <c r="S4" s="1348"/>
      <c r="T4" s="1348"/>
      <c r="U4" s="1348"/>
      <c r="V4" s="1255"/>
    </row>
    <row r="5" spans="1:21" ht="16.5" thickBot="1">
      <c r="A5" s="1256"/>
      <c r="B5" s="1256"/>
      <c r="C5" s="1256"/>
      <c r="D5" s="1256"/>
      <c r="E5" s="1256"/>
      <c r="F5" s="1256"/>
      <c r="G5" s="1256"/>
      <c r="H5" s="1256"/>
      <c r="I5" s="1256"/>
      <c r="J5" s="1256"/>
      <c r="K5" s="1256"/>
      <c r="L5" s="1256"/>
      <c r="M5" s="1256"/>
      <c r="N5" s="1256"/>
      <c r="O5" s="1256"/>
      <c r="P5" s="1256"/>
      <c r="R5" s="1256"/>
      <c r="S5" s="1256"/>
      <c r="T5" s="1256"/>
      <c r="U5" s="1256"/>
    </row>
    <row r="6" spans="1:21" s="1238" customFormat="1" ht="40.5" customHeight="1" thickBot="1">
      <c r="A6" s="1257" t="s">
        <v>205</v>
      </c>
      <c r="B6" s="1258" t="s">
        <v>0</v>
      </c>
      <c r="C6" s="1259" t="s">
        <v>206</v>
      </c>
      <c r="D6" s="1260" t="s">
        <v>207</v>
      </c>
      <c r="E6" s="1260" t="s">
        <v>208</v>
      </c>
      <c r="F6" s="1260" t="s">
        <v>9</v>
      </c>
      <c r="G6" s="1261" t="s">
        <v>209</v>
      </c>
      <c r="H6" s="1261" t="s">
        <v>210</v>
      </c>
      <c r="I6" s="1261" t="s">
        <v>68</v>
      </c>
      <c r="J6" s="1260" t="s">
        <v>186</v>
      </c>
      <c r="K6" s="1260" t="s">
        <v>211</v>
      </c>
      <c r="L6" s="1260" t="s">
        <v>212</v>
      </c>
      <c r="M6" s="1261" t="s">
        <v>213</v>
      </c>
      <c r="N6" s="1260" t="s">
        <v>214</v>
      </c>
      <c r="O6" s="1260" t="s">
        <v>215</v>
      </c>
      <c r="P6" s="1261" t="s">
        <v>200</v>
      </c>
      <c r="Q6" s="1261" t="s">
        <v>216</v>
      </c>
      <c r="R6" s="1262" t="s">
        <v>69</v>
      </c>
      <c r="S6" s="1263" t="s">
        <v>217</v>
      </c>
      <c r="T6" s="1264" t="s">
        <v>218</v>
      </c>
      <c r="U6" s="1257" t="s">
        <v>203</v>
      </c>
    </row>
    <row r="7" spans="1:21" ht="24" customHeight="1">
      <c r="A7" s="1265">
        <v>6</v>
      </c>
      <c r="B7" s="1266"/>
      <c r="C7" s="1267">
        <v>4</v>
      </c>
      <c r="D7" s="1268">
        <v>1</v>
      </c>
      <c r="E7" s="1268"/>
      <c r="F7" s="1268">
        <v>2</v>
      </c>
      <c r="G7" s="1268">
        <v>2</v>
      </c>
      <c r="H7" s="1268"/>
      <c r="I7" s="1268"/>
      <c r="J7" s="1268">
        <v>4</v>
      </c>
      <c r="K7" s="1268">
        <v>1</v>
      </c>
      <c r="L7" s="1268">
        <v>1</v>
      </c>
      <c r="M7" s="1268">
        <v>1</v>
      </c>
      <c r="N7" s="1268">
        <v>3</v>
      </c>
      <c r="O7" s="1268">
        <v>2</v>
      </c>
      <c r="P7" s="1268">
        <v>1</v>
      </c>
      <c r="Q7" s="1269">
        <v>1</v>
      </c>
      <c r="R7" s="1270"/>
      <c r="S7" s="1271">
        <v>2</v>
      </c>
      <c r="T7" s="1272">
        <v>2</v>
      </c>
      <c r="U7" s="1273">
        <f>SUM(C7:T7)</f>
        <v>27</v>
      </c>
    </row>
    <row r="8" spans="1:21" ht="24" customHeight="1">
      <c r="A8" s="1274">
        <v>7</v>
      </c>
      <c r="B8" s="1275"/>
      <c r="C8" s="1276">
        <v>4</v>
      </c>
      <c r="D8" s="1277">
        <v>1</v>
      </c>
      <c r="E8" s="1277"/>
      <c r="F8" s="1277">
        <v>2</v>
      </c>
      <c r="G8" s="1277"/>
      <c r="H8" s="1277"/>
      <c r="I8" s="1278">
        <v>1.5</v>
      </c>
      <c r="J8" s="1277">
        <v>4</v>
      </c>
      <c r="K8" s="1277">
        <v>2</v>
      </c>
      <c r="L8" s="1277">
        <v>2</v>
      </c>
      <c r="M8" s="1277">
        <v>1</v>
      </c>
      <c r="N8" s="1277">
        <v>3</v>
      </c>
      <c r="O8" s="1277">
        <v>2</v>
      </c>
      <c r="P8" s="1277">
        <v>1</v>
      </c>
      <c r="Q8" s="1277">
        <v>1</v>
      </c>
      <c r="R8" s="1279"/>
      <c r="S8" s="1280">
        <v>2</v>
      </c>
      <c r="T8" s="1281">
        <v>2</v>
      </c>
      <c r="U8" s="1273">
        <f>SUM(C8:T8)</f>
        <v>28.5</v>
      </c>
    </row>
    <row r="9" spans="1:21" ht="24" customHeight="1">
      <c r="A9" s="1274">
        <v>8</v>
      </c>
      <c r="B9" s="1275"/>
      <c r="C9" s="1276">
        <v>4</v>
      </c>
      <c r="D9" s="1277">
        <v>1</v>
      </c>
      <c r="E9" s="1277">
        <v>2</v>
      </c>
      <c r="F9" s="1277">
        <v>2</v>
      </c>
      <c r="G9" s="1277"/>
      <c r="H9" s="1248">
        <v>1.5</v>
      </c>
      <c r="I9" s="1277"/>
      <c r="J9" s="1277">
        <v>4</v>
      </c>
      <c r="K9" s="1248">
        <v>1.5</v>
      </c>
      <c r="L9" s="1248">
        <v>1.5</v>
      </c>
      <c r="M9" s="1277">
        <v>1</v>
      </c>
      <c r="N9" s="1277">
        <v>3</v>
      </c>
      <c r="O9" s="1277">
        <v>2</v>
      </c>
      <c r="P9" s="1277">
        <v>1</v>
      </c>
      <c r="Q9" s="1277">
        <v>1</v>
      </c>
      <c r="R9" s="1279">
        <v>2</v>
      </c>
      <c r="S9" s="1280">
        <v>2</v>
      </c>
      <c r="T9" s="1281">
        <v>2</v>
      </c>
      <c r="U9" s="1273">
        <f>SUM(C9:T9)</f>
        <v>31.5</v>
      </c>
    </row>
    <row r="10" spans="1:21" ht="24" customHeight="1" thickBot="1">
      <c r="A10" s="1282">
        <v>9</v>
      </c>
      <c r="B10" s="1283"/>
      <c r="C10" s="1284">
        <v>4</v>
      </c>
      <c r="D10" s="1285">
        <v>2</v>
      </c>
      <c r="E10" s="1285">
        <v>2</v>
      </c>
      <c r="F10" s="1285">
        <v>2</v>
      </c>
      <c r="G10" s="1285"/>
      <c r="H10" s="1286">
        <v>0.5</v>
      </c>
      <c r="I10" s="1287">
        <v>0.5</v>
      </c>
      <c r="J10" s="1285">
        <v>5</v>
      </c>
      <c r="K10" s="1286">
        <v>1.5</v>
      </c>
      <c r="L10" s="1286">
        <v>1.5</v>
      </c>
      <c r="M10" s="1285">
        <v>1</v>
      </c>
      <c r="N10" s="1285">
        <v>2</v>
      </c>
      <c r="O10" s="1285">
        <v>2</v>
      </c>
      <c r="P10" s="1286">
        <v>0.5</v>
      </c>
      <c r="Q10" s="1286">
        <v>0.5</v>
      </c>
      <c r="R10" s="1288">
        <v>2</v>
      </c>
      <c r="S10" s="1280">
        <v>2</v>
      </c>
      <c r="T10" s="1281">
        <v>2</v>
      </c>
      <c r="U10" s="1273">
        <f>SUM(C10:T10)</f>
        <v>31</v>
      </c>
    </row>
    <row r="11" spans="1:21" s="1239" customFormat="1" ht="24" customHeight="1" thickBot="1">
      <c r="A11" s="1257" t="s">
        <v>219</v>
      </c>
      <c r="B11" s="1289"/>
      <c r="C11" s="1290">
        <f aca="true" t="shared" si="0" ref="C11:H11">SUM(C7:C10)</f>
        <v>16</v>
      </c>
      <c r="D11" s="1291">
        <f t="shared" si="0"/>
        <v>5</v>
      </c>
      <c r="E11" s="1291">
        <f t="shared" si="0"/>
        <v>4</v>
      </c>
      <c r="F11" s="1291">
        <f t="shared" si="0"/>
        <v>8</v>
      </c>
      <c r="G11" s="1291">
        <f t="shared" si="0"/>
        <v>2</v>
      </c>
      <c r="H11" s="1291">
        <f t="shared" si="0"/>
        <v>2</v>
      </c>
      <c r="I11" s="1291">
        <f>SUM(I8:I10)</f>
        <v>2</v>
      </c>
      <c r="J11" s="1291">
        <f aca="true" t="shared" si="1" ref="J11:U11">SUM(J7:J10)</f>
        <v>17</v>
      </c>
      <c r="K11" s="1291">
        <f t="shared" si="1"/>
        <v>6</v>
      </c>
      <c r="L11" s="1291">
        <f t="shared" si="1"/>
        <v>6</v>
      </c>
      <c r="M11" s="1291">
        <f t="shared" si="1"/>
        <v>4</v>
      </c>
      <c r="N11" s="1291">
        <f t="shared" si="1"/>
        <v>11</v>
      </c>
      <c r="O11" s="1291">
        <f t="shared" si="1"/>
        <v>8</v>
      </c>
      <c r="P11" s="1291">
        <f t="shared" si="1"/>
        <v>3.5</v>
      </c>
      <c r="Q11" s="1291">
        <f t="shared" si="1"/>
        <v>3.5</v>
      </c>
      <c r="R11" s="1292">
        <f t="shared" si="1"/>
        <v>4</v>
      </c>
      <c r="S11" s="1292">
        <f t="shared" si="1"/>
        <v>8</v>
      </c>
      <c r="T11" s="1292">
        <f t="shared" si="1"/>
        <v>8</v>
      </c>
      <c r="U11" s="1293">
        <f t="shared" si="1"/>
        <v>118</v>
      </c>
    </row>
    <row r="12" spans="1:21" s="1239" customFormat="1" ht="39.75" customHeight="1" thickBot="1">
      <c r="A12" s="1294" t="s">
        <v>220</v>
      </c>
      <c r="B12" s="1289"/>
      <c r="C12" s="1295">
        <f>1.9*C11/U11</f>
        <v>0.2576271186440678</v>
      </c>
      <c r="D12" s="1295">
        <f>1.9*D11/U11</f>
        <v>0.08050847457627118</v>
      </c>
      <c r="E12" s="1295">
        <f>1.9*E11/U11</f>
        <v>0.06440677966101695</v>
      </c>
      <c r="F12" s="1295">
        <f>1.9*F11/U11</f>
        <v>0.1288135593220339</v>
      </c>
      <c r="G12" s="1295">
        <f>1.9*G11/U11</f>
        <v>0.03220338983050847</v>
      </c>
      <c r="H12" s="1295">
        <f>1.9*H11/U11</f>
        <v>0.03220338983050847</v>
      </c>
      <c r="I12" s="1295">
        <f>1.9*I11/U11</f>
        <v>0.03220338983050847</v>
      </c>
      <c r="J12" s="1295">
        <f>1.9*J11/U11</f>
        <v>0.273728813559322</v>
      </c>
      <c r="K12" s="1295">
        <f>1.9*K11/U11</f>
        <v>0.09661016949152541</v>
      </c>
      <c r="L12" s="1295">
        <f>1.9*L11/U11</f>
        <v>0.09661016949152541</v>
      </c>
      <c r="M12" s="1295">
        <f>1.9*M11/U11</f>
        <v>0.06440677966101695</v>
      </c>
      <c r="N12" s="1295">
        <f>1.9*N11/U11</f>
        <v>0.1771186440677966</v>
      </c>
      <c r="O12" s="1295">
        <f>1.9*O11/U11</f>
        <v>0.1288135593220339</v>
      </c>
      <c r="P12" s="1296">
        <f>1.9*P11/U11</f>
        <v>0.05635593220338982</v>
      </c>
      <c r="Q12" s="1295">
        <f>1.9*Q11/U11</f>
        <v>0.05635593220338982</v>
      </c>
      <c r="R12" s="1297">
        <f>1.9*R11/U11</f>
        <v>0.06440677966101695</v>
      </c>
      <c r="S12" s="1298">
        <f>1.9*S11/U11</f>
        <v>0.1288135593220339</v>
      </c>
      <c r="T12" s="1299">
        <f>1.9*T11/U11</f>
        <v>0.1288135593220339</v>
      </c>
      <c r="U12" s="1300">
        <f>SUM(C12:T12)</f>
        <v>1.9</v>
      </c>
    </row>
    <row r="13" spans="1:21" s="1239" customFormat="1" ht="24" customHeight="1">
      <c r="A13" s="1252"/>
      <c r="B13" s="1252"/>
      <c r="C13" s="1301"/>
      <c r="D13" s="1349" t="s">
        <v>221</v>
      </c>
      <c r="E13" s="1349"/>
      <c r="F13" s="1349"/>
      <c r="G13" s="1349"/>
      <c r="H13" s="1349"/>
      <c r="I13" s="1349"/>
      <c r="J13" s="1349"/>
      <c r="K13" s="1349"/>
      <c r="L13" s="1349"/>
      <c r="M13" s="1349"/>
      <c r="N13" s="1349"/>
      <c r="O13" s="1301"/>
      <c r="P13" s="1301"/>
      <c r="Q13" s="1301"/>
      <c r="R13" s="1301"/>
      <c r="S13" s="1301"/>
      <c r="T13" s="1301"/>
      <c r="U13" s="1252"/>
    </row>
    <row r="14" spans="1:21" s="1239" customFormat="1" ht="24" customHeight="1">
      <c r="A14" s="1252"/>
      <c r="B14" s="1252"/>
      <c r="C14" s="1301"/>
      <c r="E14" s="1301"/>
      <c r="F14" s="1301"/>
      <c r="G14" s="1301"/>
      <c r="H14" s="1301"/>
      <c r="I14" s="1301"/>
      <c r="J14" s="1301"/>
      <c r="K14" s="1301"/>
      <c r="L14" s="1301"/>
      <c r="M14" s="1301"/>
      <c r="N14" s="1301"/>
      <c r="O14" s="1301"/>
      <c r="P14" s="1301"/>
      <c r="Q14" s="1301"/>
      <c r="R14" s="1301"/>
      <c r="S14" s="1301"/>
      <c r="T14" s="1301"/>
      <c r="U14" s="1252"/>
    </row>
    <row r="15" spans="2:21" s="1239" customFormat="1" ht="24" customHeight="1">
      <c r="B15" s="1252"/>
      <c r="C15" s="1301"/>
      <c r="D15" s="1350" t="s">
        <v>222</v>
      </c>
      <c r="E15" s="1350"/>
      <c r="F15" s="1350"/>
      <c r="G15" s="1350"/>
      <c r="H15" s="1350"/>
      <c r="I15" s="1350"/>
      <c r="J15" s="1350"/>
      <c r="K15" s="1350"/>
      <c r="L15" s="1350"/>
      <c r="M15" s="1350"/>
      <c r="N15" s="1350"/>
      <c r="O15" s="1350"/>
      <c r="P15" s="1350"/>
      <c r="Q15" s="1350"/>
      <c r="R15" s="1301"/>
      <c r="S15" s="1301"/>
      <c r="T15" s="1301"/>
      <c r="U15" s="1252"/>
    </row>
    <row r="16" spans="1:18" s="1244" customFormat="1" ht="24" customHeight="1" thickBot="1">
      <c r="A16" s="1302"/>
      <c r="B16" s="1302"/>
      <c r="C16" s="1303"/>
      <c r="D16" s="1303"/>
      <c r="E16" s="1303"/>
      <c r="F16" s="1303"/>
      <c r="G16" s="1303"/>
      <c r="I16" s="1303"/>
      <c r="J16" s="1303"/>
      <c r="K16" s="1303"/>
      <c r="L16" s="1303"/>
      <c r="M16" s="1303"/>
      <c r="N16" s="1303"/>
      <c r="O16" s="1303"/>
      <c r="P16" s="1303"/>
      <c r="Q16" s="1303"/>
      <c r="R16" s="1304"/>
    </row>
    <row r="17" spans="1:21" s="1309" customFormat="1" ht="27" customHeight="1">
      <c r="A17" s="1305" t="s">
        <v>223</v>
      </c>
      <c r="B17" s="1306"/>
      <c r="C17" s="1307">
        <f>$B$11*C12</f>
        <v>0</v>
      </c>
      <c r="D17" s="1307">
        <f aca="true" t="shared" si="2" ref="D17:T17">$B$11*D12</f>
        <v>0</v>
      </c>
      <c r="E17" s="1307">
        <f t="shared" si="2"/>
        <v>0</v>
      </c>
      <c r="F17" s="1307">
        <f t="shared" si="2"/>
        <v>0</v>
      </c>
      <c r="G17" s="1307">
        <f t="shared" si="2"/>
        <v>0</v>
      </c>
      <c r="H17" s="1307">
        <f t="shared" si="2"/>
        <v>0</v>
      </c>
      <c r="I17" s="1307">
        <f t="shared" si="2"/>
        <v>0</v>
      </c>
      <c r="J17" s="1307">
        <f t="shared" si="2"/>
        <v>0</v>
      </c>
      <c r="K17" s="1307">
        <f t="shared" si="2"/>
        <v>0</v>
      </c>
      <c r="L17" s="1307">
        <f t="shared" si="2"/>
        <v>0</v>
      </c>
      <c r="M17" s="1307">
        <f t="shared" si="2"/>
        <v>0</v>
      </c>
      <c r="N17" s="1307">
        <f t="shared" si="2"/>
        <v>0</v>
      </c>
      <c r="O17" s="1307">
        <f t="shared" si="2"/>
        <v>0</v>
      </c>
      <c r="P17" s="1307">
        <f t="shared" si="2"/>
        <v>0</v>
      </c>
      <c r="Q17" s="1307">
        <f t="shared" si="2"/>
        <v>0</v>
      </c>
      <c r="R17" s="1307">
        <f t="shared" si="2"/>
        <v>0</v>
      </c>
      <c r="S17" s="1307">
        <f t="shared" si="2"/>
        <v>0</v>
      </c>
      <c r="T17" s="1307">
        <f t="shared" si="2"/>
        <v>0</v>
      </c>
      <c r="U17" s="1308">
        <f>SUM(C17:T17)</f>
        <v>0</v>
      </c>
    </row>
    <row r="18" spans="1:21" s="1242" customFormat="1" ht="15.75">
      <c r="A18" s="1238"/>
      <c r="B18" s="1238"/>
      <c r="C18" s="1237"/>
      <c r="D18" s="1237"/>
      <c r="E18" s="1237"/>
      <c r="F18" s="1237"/>
      <c r="G18" s="1237"/>
      <c r="H18" s="1237"/>
      <c r="I18" s="1237"/>
      <c r="J18" s="1237"/>
      <c r="K18" s="1237"/>
      <c r="L18" s="1237"/>
      <c r="M18" s="1237"/>
      <c r="N18" s="1237"/>
      <c r="O18" s="1237"/>
      <c r="P18" s="1237"/>
      <c r="Q18" s="1237"/>
      <c r="R18" s="1237"/>
      <c r="S18" s="1237"/>
      <c r="T18" s="1237"/>
      <c r="U18" s="1246"/>
    </row>
    <row r="19" spans="1:22" s="1242" customFormat="1" ht="15.75">
      <c r="A19" s="1238"/>
      <c r="C19" s="1237"/>
      <c r="D19" s="1237"/>
      <c r="E19" s="1237"/>
      <c r="F19" s="1237"/>
      <c r="G19" s="1237"/>
      <c r="H19" s="1237"/>
      <c r="I19" s="1243"/>
      <c r="J19" s="1243"/>
      <c r="K19" s="1243"/>
      <c r="L19" s="1243"/>
      <c r="M19" s="1243"/>
      <c r="N19" s="1243"/>
      <c r="O19" s="1243"/>
      <c r="P19" s="1243"/>
      <c r="Q19" s="1243"/>
      <c r="R19" s="1243"/>
      <c r="S19" s="1243"/>
      <c r="T19" s="1243"/>
      <c r="U19" s="1310"/>
      <c r="V19" s="1245"/>
    </row>
    <row r="20" spans="1:21" s="1242" customFormat="1" ht="16.5">
      <c r="A20" s="1238"/>
      <c r="B20" s="1311"/>
      <c r="C20" s="1237"/>
      <c r="D20" s="1237"/>
      <c r="E20" s="1237"/>
      <c r="F20" s="1237"/>
      <c r="G20" s="1237"/>
      <c r="H20" s="1237"/>
      <c r="I20" s="1237"/>
      <c r="J20" s="1237"/>
      <c r="K20" s="1237"/>
      <c r="L20" s="1237"/>
      <c r="M20" s="1237"/>
      <c r="N20" s="1237"/>
      <c r="O20" s="1237"/>
      <c r="P20" s="1237"/>
      <c r="Q20" s="1237"/>
      <c r="R20" s="1237"/>
      <c r="S20" s="1237"/>
      <c r="T20" s="1237"/>
      <c r="U20" s="1246"/>
    </row>
    <row r="21" spans="1:21" s="1242" customFormat="1" ht="15.75">
      <c r="A21" s="1238"/>
      <c r="B21" s="1238"/>
      <c r="C21" s="1237"/>
      <c r="D21" s="1237"/>
      <c r="E21" s="1237"/>
      <c r="F21" s="1237"/>
      <c r="G21" s="1237"/>
      <c r="H21" s="1237"/>
      <c r="I21" s="1237"/>
      <c r="J21" s="1237"/>
      <c r="K21" s="1237"/>
      <c r="L21" s="1237"/>
      <c r="M21" s="1237"/>
      <c r="N21" s="1237"/>
      <c r="O21" s="1237"/>
      <c r="P21" s="1237"/>
      <c r="Q21" s="1237"/>
      <c r="R21" s="1237"/>
      <c r="S21" s="1237"/>
      <c r="T21" s="1237"/>
      <c r="U21" s="1246"/>
    </row>
    <row r="22" spans="1:21" s="1240" customFormat="1" ht="15.75">
      <c r="A22" s="1249"/>
      <c r="B22" s="1249"/>
      <c r="C22" s="1250"/>
      <c r="D22" s="1250"/>
      <c r="E22" s="1250"/>
      <c r="F22" s="1250"/>
      <c r="G22" s="1250"/>
      <c r="J22" s="1237"/>
      <c r="K22" s="1237"/>
      <c r="L22" s="1237"/>
      <c r="M22" s="1237"/>
      <c r="N22" s="1237"/>
      <c r="O22" s="1237"/>
      <c r="P22" s="1237"/>
      <c r="Q22" s="1237"/>
      <c r="R22" s="1237"/>
      <c r="S22" s="1237"/>
      <c r="U22" s="1249"/>
    </row>
    <row r="23" spans="1:21" s="1250" customFormat="1" ht="14.25">
      <c r="A23" s="1249"/>
      <c r="B23" s="1249"/>
      <c r="I23" s="1240"/>
      <c r="N23" s="1312"/>
      <c r="U23" s="1247"/>
    </row>
    <row r="24" spans="1:21" s="1250" customFormat="1" ht="12.75">
      <c r="A24" s="1249"/>
      <c r="B24" s="1249"/>
      <c r="C24" s="1240"/>
      <c r="D24" s="1240"/>
      <c r="E24" s="1240"/>
      <c r="F24" s="1240"/>
      <c r="G24" s="1240"/>
      <c r="H24" s="1240"/>
      <c r="I24" s="1240"/>
      <c r="U24" s="1247"/>
    </row>
    <row r="25" spans="1:21" s="1251" customFormat="1" ht="15.75">
      <c r="A25" s="1252"/>
      <c r="B25" s="1252"/>
      <c r="U25" s="1253"/>
    </row>
    <row r="26" spans="1:21" s="1251" customFormat="1" ht="15.75">
      <c r="A26" s="1254"/>
      <c r="B26" s="1254"/>
      <c r="U26" s="1253"/>
    </row>
    <row r="27" spans="1:21" s="1251" customFormat="1" ht="15.75">
      <c r="A27" s="1252"/>
      <c r="B27" s="1252"/>
      <c r="H27" s="1313"/>
      <c r="P27" s="1241"/>
      <c r="U27" s="1253"/>
    </row>
    <row r="28" spans="1:21" s="1251" customFormat="1" ht="15.75">
      <c r="A28" s="1252"/>
      <c r="B28" s="1252"/>
      <c r="U28" s="1253"/>
    </row>
  </sheetData>
  <sheetProtection/>
  <mergeCells count="5">
    <mergeCell ref="T1:U1"/>
    <mergeCell ref="A3:U3"/>
    <mergeCell ref="A4:U4"/>
    <mergeCell ref="D13:N13"/>
    <mergeCell ref="D15:Q15"/>
  </mergeCells>
  <printOptions/>
  <pageMargins left="0.62" right="0.48" top="0.64" bottom="1" header="0.5" footer="0.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3"/>
  <sheetViews>
    <sheetView zoomScaleSheetLayoutView="100" zoomScalePageLayoutView="0" workbookViewId="0" topLeftCell="A1">
      <selection activeCell="J17" sqref="J17"/>
    </sheetView>
  </sheetViews>
  <sheetFormatPr defaultColWidth="9.421875" defaultRowHeight="12.75"/>
  <cols>
    <col min="1" max="1" width="15.421875" style="496" customWidth="1"/>
    <col min="2" max="2" width="6.140625" style="496" customWidth="1"/>
    <col min="3" max="3" width="6.421875" style="496" customWidth="1"/>
    <col min="4" max="4" width="5.140625" style="496" customWidth="1"/>
    <col min="5" max="8" width="4.7109375" style="496" customWidth="1"/>
    <col min="9" max="10" width="6.57421875" style="496" customWidth="1"/>
    <col min="11" max="11" width="5.28125" style="496" customWidth="1"/>
    <col min="12" max="15" width="4.7109375" style="496" customWidth="1"/>
    <col min="16" max="18" width="6.57421875" style="496" customWidth="1"/>
    <col min="19" max="19" width="4.57421875" style="496" customWidth="1"/>
    <col min="20" max="21" width="5.00390625" style="496" customWidth="1"/>
    <col min="22" max="22" width="5.28125" style="496" customWidth="1"/>
    <col min="23" max="23" width="5.00390625" style="496" customWidth="1"/>
    <col min="24" max="16384" width="9.421875" style="496" customWidth="1"/>
  </cols>
  <sheetData>
    <row r="1" spans="1:18" ht="18.75">
      <c r="A1" s="454"/>
      <c r="B1" s="389"/>
      <c r="E1" s="386" t="str">
        <f>1a!E1</f>
        <v>PHÒNG GDĐT THỊ XÃ THUẬN AN</v>
      </c>
      <c r="K1" s="500"/>
      <c r="R1" s="407" t="s">
        <v>283</v>
      </c>
    </row>
    <row r="2" spans="1:5" ht="18.75">
      <c r="A2" s="454"/>
      <c r="B2" s="389"/>
      <c r="E2" s="386" t="str">
        <f>1a!E2</f>
        <v>TRƯỜNG TRUNG HỌC CƠ SỞ NGUYỄN TRUNG TRỰC</v>
      </c>
    </row>
    <row r="3" spans="1:2" ht="15.75">
      <c r="A3" s="389"/>
      <c r="B3" s="389"/>
    </row>
    <row r="4" spans="1:23" ht="18.75">
      <c r="A4" s="1359" t="s">
        <v>284</v>
      </c>
      <c r="B4" s="1359"/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1359"/>
      <c r="S4" s="1359"/>
      <c r="T4" s="1359"/>
      <c r="U4" s="1359"/>
      <c r="V4" s="1359"/>
      <c r="W4" s="1359"/>
    </row>
    <row r="5" spans="1:23" ht="18.75">
      <c r="A5" s="1359" t="s">
        <v>605</v>
      </c>
      <c r="B5" s="1359"/>
      <c r="C5" s="1359"/>
      <c r="D5" s="1359"/>
      <c r="E5" s="1359"/>
      <c r="F5" s="1359"/>
      <c r="G5" s="1359"/>
      <c r="H5" s="1359"/>
      <c r="I5" s="1359"/>
      <c r="J5" s="1359"/>
      <c r="K5" s="1359"/>
      <c r="L5" s="1359"/>
      <c r="M5" s="1359"/>
      <c r="N5" s="1359"/>
      <c r="O5" s="1359"/>
      <c r="P5" s="1359"/>
      <c r="Q5" s="1359"/>
      <c r="R5" s="1359"/>
      <c r="S5" s="1359"/>
      <c r="T5" s="1359"/>
      <c r="U5" s="1359"/>
      <c r="V5" s="1359"/>
      <c r="W5" s="1359"/>
    </row>
    <row r="6" spans="1:18" ht="16.5" thickBot="1">
      <c r="A6" s="520"/>
      <c r="B6" s="520"/>
      <c r="C6" s="1452"/>
      <c r="D6" s="1452"/>
      <c r="E6" s="1452"/>
      <c r="F6" s="1452"/>
      <c r="G6" s="1452"/>
      <c r="H6" s="1452"/>
      <c r="I6" s="1452"/>
      <c r="J6" s="1452"/>
      <c r="K6" s="1452"/>
      <c r="L6" s="1452"/>
      <c r="M6" s="1452"/>
      <c r="N6" s="1452"/>
      <c r="O6" s="1452"/>
      <c r="P6" s="1452"/>
      <c r="Q6" s="1452"/>
      <c r="R6" s="1452"/>
    </row>
    <row r="7" spans="1:23" ht="18.75" customHeight="1">
      <c r="A7" s="1431" t="s">
        <v>4</v>
      </c>
      <c r="B7" s="1477" t="s">
        <v>285</v>
      </c>
      <c r="C7" s="1477" t="s">
        <v>261</v>
      </c>
      <c r="D7" s="1465" t="s">
        <v>0</v>
      </c>
      <c r="E7" s="1466"/>
      <c r="F7" s="1466"/>
      <c r="G7" s="1466"/>
      <c r="H7" s="1466"/>
      <c r="I7" s="1466"/>
      <c r="J7" s="1467"/>
      <c r="K7" s="1465" t="s">
        <v>1</v>
      </c>
      <c r="L7" s="1466"/>
      <c r="M7" s="1466"/>
      <c r="N7" s="1466"/>
      <c r="O7" s="1466"/>
      <c r="P7" s="1466"/>
      <c r="Q7" s="1467"/>
      <c r="R7" s="1471" t="s">
        <v>379</v>
      </c>
      <c r="S7" s="1465" t="s">
        <v>3</v>
      </c>
      <c r="T7" s="1466"/>
      <c r="U7" s="1466"/>
      <c r="V7" s="1466"/>
      <c r="W7" s="1467"/>
    </row>
    <row r="8" spans="1:23" ht="18.75" customHeight="1">
      <c r="A8" s="1432"/>
      <c r="B8" s="1478"/>
      <c r="C8" s="1479"/>
      <c r="D8" s="1480" t="s">
        <v>372</v>
      </c>
      <c r="E8" s="1468" t="s">
        <v>6</v>
      </c>
      <c r="F8" s="1469"/>
      <c r="G8" s="1469"/>
      <c r="H8" s="1469"/>
      <c r="I8" s="1469"/>
      <c r="J8" s="1470"/>
      <c r="K8" s="1480" t="s">
        <v>372</v>
      </c>
      <c r="L8" s="1468" t="s">
        <v>6</v>
      </c>
      <c r="M8" s="1469"/>
      <c r="N8" s="1469"/>
      <c r="O8" s="1469"/>
      <c r="P8" s="1469"/>
      <c r="Q8" s="1470"/>
      <c r="R8" s="1472"/>
      <c r="S8" s="1473" t="s">
        <v>7</v>
      </c>
      <c r="T8" s="1475" t="s">
        <v>8</v>
      </c>
      <c r="U8" s="1475" t="s">
        <v>9</v>
      </c>
      <c r="V8" s="1475" t="s">
        <v>380</v>
      </c>
      <c r="W8" s="1482" t="s">
        <v>378</v>
      </c>
    </row>
    <row r="9" spans="1:23" ht="18.75" customHeight="1" thickBot="1">
      <c r="A9" s="1432"/>
      <c r="B9" s="1478"/>
      <c r="C9" s="1479"/>
      <c r="D9" s="1481"/>
      <c r="E9" s="588">
        <v>6</v>
      </c>
      <c r="F9" s="588">
        <v>7</v>
      </c>
      <c r="G9" s="588">
        <v>8</v>
      </c>
      <c r="H9" s="588">
        <v>9</v>
      </c>
      <c r="I9" s="588" t="s">
        <v>278</v>
      </c>
      <c r="J9" s="589" t="s">
        <v>279</v>
      </c>
      <c r="K9" s="1481"/>
      <c r="L9" s="588">
        <v>6</v>
      </c>
      <c r="M9" s="588">
        <v>7</v>
      </c>
      <c r="N9" s="588">
        <v>8</v>
      </c>
      <c r="O9" s="588">
        <v>9</v>
      </c>
      <c r="P9" s="588" t="s">
        <v>278</v>
      </c>
      <c r="Q9" s="589" t="s">
        <v>279</v>
      </c>
      <c r="R9" s="1472"/>
      <c r="S9" s="1474"/>
      <c r="T9" s="1476"/>
      <c r="U9" s="1476"/>
      <c r="V9" s="1476"/>
      <c r="W9" s="1483"/>
    </row>
    <row r="10" spans="1:23" s="404" customFormat="1" ht="12.75" thickBot="1">
      <c r="A10" s="587">
        <v>1</v>
      </c>
      <c r="B10" s="587">
        <v>2</v>
      </c>
      <c r="C10" s="590">
        <v>3</v>
      </c>
      <c r="D10" s="591">
        <v>4</v>
      </c>
      <c r="E10" s="592">
        <v>5</v>
      </c>
      <c r="F10" s="593">
        <v>6</v>
      </c>
      <c r="G10" s="592">
        <v>7</v>
      </c>
      <c r="H10" s="593">
        <v>8</v>
      </c>
      <c r="I10" s="592">
        <v>9</v>
      </c>
      <c r="J10" s="594">
        <v>10</v>
      </c>
      <c r="K10" s="595">
        <v>11</v>
      </c>
      <c r="L10" s="593">
        <v>12</v>
      </c>
      <c r="M10" s="592">
        <v>13</v>
      </c>
      <c r="N10" s="593">
        <v>14</v>
      </c>
      <c r="O10" s="592">
        <v>15</v>
      </c>
      <c r="P10" s="593">
        <v>16</v>
      </c>
      <c r="Q10" s="594">
        <v>17</v>
      </c>
      <c r="R10" s="590">
        <v>18</v>
      </c>
      <c r="S10" s="595">
        <v>19</v>
      </c>
      <c r="T10" s="592">
        <v>20</v>
      </c>
      <c r="U10" s="592">
        <v>21</v>
      </c>
      <c r="V10" s="593">
        <v>22</v>
      </c>
      <c r="W10" s="596">
        <v>23</v>
      </c>
    </row>
    <row r="11" spans="1:23" ht="21" customHeight="1" thickBot="1">
      <c r="A11" s="948" t="s">
        <v>592</v>
      </c>
      <c r="B11" s="561"/>
      <c r="C11" s="1185">
        <f>IF(D11&lt;18,3,IF(D11&lt;=27,2,IF(D11&gt;=28,1)))</f>
        <v>3</v>
      </c>
      <c r="D11" s="1116">
        <f>SUM(E11:H11)</f>
        <v>1</v>
      </c>
      <c r="E11" s="546">
        <v>1</v>
      </c>
      <c r="F11" s="547"/>
      <c r="G11" s="546"/>
      <c r="H11" s="546"/>
      <c r="I11" s="546"/>
      <c r="J11" s="548"/>
      <c r="K11" s="1120">
        <f>SUM(L11:O11)</f>
        <v>0</v>
      </c>
      <c r="L11" s="547"/>
      <c r="M11" s="546"/>
      <c r="N11" s="546"/>
      <c r="O11" s="546"/>
      <c r="P11" s="546"/>
      <c r="Q11" s="548"/>
      <c r="R11" s="1187">
        <f>ROUND(K11/D11,0)</f>
        <v>0</v>
      </c>
      <c r="S11" s="544"/>
      <c r="T11" s="546"/>
      <c r="U11" s="546"/>
      <c r="V11" s="545"/>
      <c r="W11" s="548"/>
    </row>
    <row r="12" spans="1:23" ht="21" customHeight="1" thickBot="1">
      <c r="A12" s="937" t="s">
        <v>598</v>
      </c>
      <c r="B12" s="549"/>
      <c r="C12" s="549">
        <f>IF(D12&lt;18,3,IF(D12&lt;=27,2,IF(D12&gt;=28,1)))</f>
        <v>3</v>
      </c>
      <c r="D12" s="1186">
        <f>SUM(E12:H12)</f>
        <v>1</v>
      </c>
      <c r="E12" s="552">
        <v>1</v>
      </c>
      <c r="F12" s="553"/>
      <c r="G12" s="552"/>
      <c r="H12" s="552"/>
      <c r="I12" s="552"/>
      <c r="J12" s="554"/>
      <c r="K12" s="1121">
        <f>SUM(L12:O12)</f>
        <v>0</v>
      </c>
      <c r="L12" s="553"/>
      <c r="M12" s="552"/>
      <c r="N12" s="552"/>
      <c r="O12" s="552"/>
      <c r="P12" s="552"/>
      <c r="Q12" s="554"/>
      <c r="R12" s="1187">
        <f>ROUND(K12/D12,0)</f>
        <v>0</v>
      </c>
      <c r="S12" s="550"/>
      <c r="T12" s="552"/>
      <c r="U12" s="552"/>
      <c r="V12" s="551"/>
      <c r="W12" s="554"/>
    </row>
    <row r="13" spans="1:23" ht="21" customHeight="1" thickBot="1">
      <c r="A13" s="1379" t="s">
        <v>263</v>
      </c>
      <c r="B13" s="1380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1"/>
    </row>
    <row r="14" spans="1:23" ht="21" customHeight="1">
      <c r="A14" s="556" t="s">
        <v>281</v>
      </c>
      <c r="B14" s="542"/>
      <c r="C14" s="579"/>
      <c r="D14" s="1188"/>
      <c r="E14" s="558"/>
      <c r="F14" s="559"/>
      <c r="G14" s="558"/>
      <c r="H14" s="558"/>
      <c r="I14" s="558"/>
      <c r="J14" s="557"/>
      <c r="K14" s="1120"/>
      <c r="L14" s="546"/>
      <c r="M14" s="546"/>
      <c r="N14" s="546"/>
      <c r="O14" s="546"/>
      <c r="P14" s="546"/>
      <c r="Q14" s="548"/>
      <c r="R14" s="579"/>
      <c r="S14" s="586"/>
      <c r="T14" s="558"/>
      <c r="U14" s="558"/>
      <c r="V14" s="558"/>
      <c r="W14" s="560"/>
    </row>
    <row r="15" spans="1:23" ht="21" customHeight="1" thickBot="1">
      <c r="A15" s="543" t="s">
        <v>264</v>
      </c>
      <c r="B15" s="555"/>
      <c r="C15" s="581"/>
      <c r="D15" s="1189"/>
      <c r="E15" s="552"/>
      <c r="F15" s="553"/>
      <c r="G15" s="552"/>
      <c r="H15" s="552"/>
      <c r="I15" s="552"/>
      <c r="J15" s="551"/>
      <c r="K15" s="1121"/>
      <c r="L15" s="552"/>
      <c r="M15" s="552"/>
      <c r="N15" s="552"/>
      <c r="O15" s="552"/>
      <c r="P15" s="552"/>
      <c r="Q15" s="554"/>
      <c r="R15" s="581"/>
      <c r="S15" s="562"/>
      <c r="T15" s="552"/>
      <c r="U15" s="552"/>
      <c r="V15" s="552"/>
      <c r="W15" s="554"/>
    </row>
    <row r="17" spans="2:19" ht="15.75">
      <c r="B17" s="519"/>
      <c r="K17" s="419"/>
      <c r="O17" s="525"/>
      <c r="P17" s="525"/>
      <c r="Q17" s="524"/>
      <c r="R17" s="525"/>
      <c r="S17" s="524" t="str">
        <f ca="1">'Thong tin don vi'!E6&amp;", ngày "&amp;DAY(NOW())&amp;" tháng "&amp;MONTH(NOW())&amp;" năm "&amp;YEAR(NOW())</f>
        <v>Bình Hòa, ngày 12 tháng 3 năm 2018</v>
      </c>
    </row>
    <row r="18" spans="2:19" ht="16.5">
      <c r="B18" s="1049" t="s">
        <v>587</v>
      </c>
      <c r="K18" s="389"/>
      <c r="O18" s="3"/>
      <c r="P18" s="3"/>
      <c r="Q18" s="501"/>
      <c r="R18" s="3"/>
      <c r="S18" s="1034" t="s">
        <v>588</v>
      </c>
    </row>
    <row r="19" spans="11:19" ht="15.75">
      <c r="K19" s="563"/>
      <c r="O19" s="525"/>
      <c r="P19" s="525"/>
      <c r="Q19" s="524"/>
      <c r="R19" s="525"/>
      <c r="S19" s="525"/>
    </row>
    <row r="23" spans="2:19" ht="15.75">
      <c r="B23" s="386" t="str">
        <f>IF('Thong tin don vi'!E10="","",'Thong tin don vi'!E10)</f>
        <v>B</v>
      </c>
      <c r="S23" s="386" t="str">
        <f>IF('Thong tin don vi'!E8="","",'Thong tin don vi'!E8)</f>
        <v>A</v>
      </c>
    </row>
  </sheetData>
  <sheetProtection/>
  <mergeCells count="20">
    <mergeCell ref="A13:W13"/>
    <mergeCell ref="A7:A9"/>
    <mergeCell ref="C7:C9"/>
    <mergeCell ref="D8:D9"/>
    <mergeCell ref="K8:K9"/>
    <mergeCell ref="E8:J8"/>
    <mergeCell ref="D7:J7"/>
    <mergeCell ref="T8:T9"/>
    <mergeCell ref="U8:U9"/>
    <mergeCell ref="W8:W9"/>
    <mergeCell ref="S7:W7"/>
    <mergeCell ref="L8:Q8"/>
    <mergeCell ref="R7:R9"/>
    <mergeCell ref="S8:S9"/>
    <mergeCell ref="A4:W4"/>
    <mergeCell ref="A5:W5"/>
    <mergeCell ref="V8:V9"/>
    <mergeCell ref="C6:R6"/>
    <mergeCell ref="K7:Q7"/>
    <mergeCell ref="B7:B9"/>
  </mergeCells>
  <printOptions/>
  <pageMargins left="0.35" right="0.2" top="0.57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8"/>
  <sheetViews>
    <sheetView zoomScaleSheetLayoutView="100" workbookViewId="0" topLeftCell="A1">
      <selection activeCell="I15" sqref="I15"/>
    </sheetView>
  </sheetViews>
  <sheetFormatPr defaultColWidth="9.140625" defaultRowHeight="12.75"/>
  <cols>
    <col min="1" max="1" width="2.8515625" style="315" customWidth="1"/>
    <col min="2" max="2" width="25.57421875" style="314" bestFit="1" customWidth="1"/>
    <col min="3" max="3" width="5.7109375" style="316" customWidth="1"/>
    <col min="4" max="6" width="5.7109375" style="314" customWidth="1"/>
    <col min="7" max="7" width="6.8515625" style="316" customWidth="1"/>
    <col min="8" max="9" width="5.7109375" style="314" customWidth="1"/>
    <col min="10" max="10" width="6.8515625" style="316" customWidth="1"/>
    <col min="11" max="11" width="6.8515625" style="314" customWidth="1"/>
    <col min="12" max="12" width="6.00390625" style="314" customWidth="1"/>
    <col min="13" max="13" width="6.8515625" style="314" customWidth="1"/>
    <col min="14" max="15" width="6.8515625" style="316" customWidth="1"/>
    <col min="16" max="16" width="5.7109375" style="314" customWidth="1"/>
    <col min="17" max="17" width="6.421875" style="314" customWidth="1"/>
    <col min="18" max="19" width="5.7109375" style="314" customWidth="1"/>
    <col min="20" max="20" width="6.57421875" style="314" customWidth="1"/>
    <col min="21" max="16384" width="9.140625" style="314" customWidth="1"/>
  </cols>
  <sheetData>
    <row r="1" spans="1:20" ht="15.75">
      <c r="A1" s="3"/>
      <c r="B1" s="3"/>
      <c r="C1" s="3"/>
      <c r="D1" s="3"/>
      <c r="E1" s="501" t="str">
        <f>1a!E1</f>
        <v>PHÒNG GDĐT THỊ XÃ THUẬN AN</v>
      </c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1414" t="s">
        <v>288</v>
      </c>
      <c r="R1" s="1414"/>
      <c r="S1" s="2"/>
      <c r="T1" s="2"/>
    </row>
    <row r="2" spans="1:20" ht="16.5">
      <c r="A2" s="3"/>
      <c r="B2" s="3"/>
      <c r="C2" s="3"/>
      <c r="D2" s="583"/>
      <c r="E2" s="501" t="str">
        <f>1a!E2</f>
        <v>TRƯỜNG TRUNG HỌC CƠ SỞ NGUYỄN TRUNG TRỰC</v>
      </c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17"/>
      <c r="Q2" s="2"/>
      <c r="R2" s="2"/>
      <c r="S2" s="2"/>
      <c r="T2" s="2"/>
    </row>
    <row r="3" spans="1:20" ht="15.75" customHeight="1">
      <c r="A3" s="501"/>
      <c r="B3" s="501"/>
      <c r="C3" s="501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17"/>
      <c r="Q3" s="2"/>
      <c r="R3" s="2"/>
      <c r="S3" s="2"/>
      <c r="T3" s="2"/>
    </row>
    <row r="4" spans="1:20" ht="19.5" customHeight="1">
      <c r="A4" s="3"/>
      <c r="B4" s="1417" t="s">
        <v>609</v>
      </c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  <c r="N4" s="1417"/>
      <c r="O4" s="1417"/>
      <c r="P4" s="1417"/>
      <c r="Q4" s="1417"/>
      <c r="R4" s="1417"/>
      <c r="S4" s="1417"/>
      <c r="T4" s="1417"/>
    </row>
    <row r="5" ht="11.25" customHeight="1" thickBot="1"/>
    <row r="6" spans="1:20" s="2" customFormat="1" ht="27.75" customHeight="1">
      <c r="A6" s="1396" t="s">
        <v>53</v>
      </c>
      <c r="B6" s="1398" t="s">
        <v>47</v>
      </c>
      <c r="C6" s="1411" t="s">
        <v>600</v>
      </c>
      <c r="D6" s="1412"/>
      <c r="E6" s="1412"/>
      <c r="F6" s="1413"/>
      <c r="G6" s="1413"/>
      <c r="H6" s="1418" t="s">
        <v>601</v>
      </c>
      <c r="I6" s="1412"/>
      <c r="J6" s="1419"/>
      <c r="K6" s="1418" t="s">
        <v>48</v>
      </c>
      <c r="L6" s="1412"/>
      <c r="M6" s="1412"/>
      <c r="N6" s="1419"/>
      <c r="O6" s="1420" t="s">
        <v>14</v>
      </c>
      <c r="P6" s="1412"/>
      <c r="Q6" s="1412"/>
      <c r="R6" s="1412"/>
      <c r="S6" s="1413"/>
      <c r="T6" s="1419"/>
    </row>
    <row r="7" spans="1:20" s="2" customFormat="1" ht="27" customHeight="1">
      <c r="A7" s="1397"/>
      <c r="B7" s="1399"/>
      <c r="C7" s="1401" t="s">
        <v>49</v>
      </c>
      <c r="D7" s="1403" t="s">
        <v>50</v>
      </c>
      <c r="E7" s="1403" t="s">
        <v>188</v>
      </c>
      <c r="F7" s="1408" t="s">
        <v>168</v>
      </c>
      <c r="G7" s="1409"/>
      <c r="H7" s="1405" t="s">
        <v>49</v>
      </c>
      <c r="I7" s="1403" t="s">
        <v>50</v>
      </c>
      <c r="J7" s="1415" t="s">
        <v>168</v>
      </c>
      <c r="K7" s="1405" t="s">
        <v>82</v>
      </c>
      <c r="L7" s="1422"/>
      <c r="M7" s="1422"/>
      <c r="N7" s="1415" t="s">
        <v>83</v>
      </c>
      <c r="O7" s="1405" t="s">
        <v>49</v>
      </c>
      <c r="P7" s="1403" t="s">
        <v>51</v>
      </c>
      <c r="Q7" s="1403"/>
      <c r="R7" s="1403" t="s">
        <v>188</v>
      </c>
      <c r="S7" s="1408" t="s">
        <v>168</v>
      </c>
      <c r="T7" s="1409"/>
    </row>
    <row r="8" spans="1:20" s="2" customFormat="1" ht="28.5" customHeight="1" thickBot="1">
      <c r="A8" s="1397"/>
      <c r="B8" s="1400"/>
      <c r="C8" s="1402"/>
      <c r="D8" s="1404"/>
      <c r="E8" s="1404"/>
      <c r="F8" s="198" t="s">
        <v>586</v>
      </c>
      <c r="G8" s="299" t="s">
        <v>52</v>
      </c>
      <c r="H8" s="1406"/>
      <c r="I8" s="1404"/>
      <c r="J8" s="1416"/>
      <c r="K8" s="291" t="s">
        <v>49</v>
      </c>
      <c r="L8" s="198" t="s">
        <v>50</v>
      </c>
      <c r="M8" s="198" t="s">
        <v>169</v>
      </c>
      <c r="N8" s="1421"/>
      <c r="O8" s="1407"/>
      <c r="P8" s="16" t="s">
        <v>49</v>
      </c>
      <c r="Q8" s="16" t="s">
        <v>192</v>
      </c>
      <c r="R8" s="1410"/>
      <c r="S8" s="198" t="s">
        <v>586</v>
      </c>
      <c r="T8" s="368" t="s">
        <v>52</v>
      </c>
    </row>
    <row r="9" spans="1:20" s="35" customFormat="1" ht="12" thickBot="1">
      <c r="A9" s="22">
        <v>1</v>
      </c>
      <c r="B9" s="22">
        <v>2</v>
      </c>
      <c r="C9" s="25">
        <v>3</v>
      </c>
      <c r="D9" s="24">
        <v>4</v>
      </c>
      <c r="E9" s="25">
        <v>5</v>
      </c>
      <c r="F9" s="24">
        <v>6</v>
      </c>
      <c r="G9" s="28">
        <v>7</v>
      </c>
      <c r="H9" s="23">
        <v>8</v>
      </c>
      <c r="I9" s="24">
        <v>9</v>
      </c>
      <c r="J9" s="212">
        <v>10</v>
      </c>
      <c r="K9" s="27">
        <v>11</v>
      </c>
      <c r="L9" s="25">
        <v>12</v>
      </c>
      <c r="M9" s="24">
        <v>13</v>
      </c>
      <c r="N9" s="25">
        <v>14</v>
      </c>
      <c r="O9" s="169">
        <v>15</v>
      </c>
      <c r="P9" s="25">
        <v>16</v>
      </c>
      <c r="Q9" s="24">
        <v>17</v>
      </c>
      <c r="R9" s="25">
        <v>18</v>
      </c>
      <c r="S9" s="24">
        <v>19</v>
      </c>
      <c r="T9" s="26">
        <v>20</v>
      </c>
    </row>
    <row r="10" spans="1:20" s="326" customFormat="1" ht="19.5" customHeight="1" thickBot="1">
      <c r="A10" s="15">
        <v>1</v>
      </c>
      <c r="B10" s="14" t="s">
        <v>15</v>
      </c>
      <c r="C10" s="1066">
        <f>SUM(C11:C23)</f>
        <v>0</v>
      </c>
      <c r="D10" s="1067">
        <f aca="true" t="shared" si="0" ref="D10:T10">SUM(D11:D23)</f>
        <v>0</v>
      </c>
      <c r="E10" s="1068">
        <f t="shared" si="0"/>
        <v>0</v>
      </c>
      <c r="F10" s="1067">
        <f t="shared" si="0"/>
        <v>0</v>
      </c>
      <c r="G10" s="1069">
        <f t="shared" si="0"/>
        <v>0</v>
      </c>
      <c r="H10" s="1066">
        <f t="shared" si="0"/>
        <v>0</v>
      </c>
      <c r="I10" s="1067">
        <f t="shared" si="0"/>
        <v>0</v>
      </c>
      <c r="J10" s="1070">
        <f t="shared" si="0"/>
        <v>0</v>
      </c>
      <c r="K10" s="1071">
        <f t="shared" si="0"/>
        <v>0</v>
      </c>
      <c r="L10" s="1072">
        <f t="shared" si="0"/>
        <v>0</v>
      </c>
      <c r="M10" s="1067">
        <f t="shared" si="0"/>
        <v>0</v>
      </c>
      <c r="N10" s="1070">
        <f t="shared" si="0"/>
        <v>0</v>
      </c>
      <c r="O10" s="1071">
        <f t="shared" si="0"/>
        <v>0</v>
      </c>
      <c r="P10" s="1068">
        <f t="shared" si="0"/>
        <v>0</v>
      </c>
      <c r="Q10" s="1072">
        <f t="shared" si="0"/>
        <v>0</v>
      </c>
      <c r="R10" s="1067">
        <f t="shared" si="0"/>
        <v>0</v>
      </c>
      <c r="S10" s="1067">
        <f t="shared" si="0"/>
        <v>0</v>
      </c>
      <c r="T10" s="1069">
        <f t="shared" si="0"/>
        <v>0</v>
      </c>
    </row>
    <row r="11" spans="1:20" s="327" customFormat="1" ht="19.5" customHeight="1">
      <c r="A11" s="51"/>
      <c r="B11" s="8" t="s">
        <v>16</v>
      </c>
      <c r="C11" s="1073">
        <f>SUM(D11:G11)</f>
        <v>0</v>
      </c>
      <c r="D11" s="1175"/>
      <c r="E11" s="1165"/>
      <c r="F11" s="1166"/>
      <c r="G11" s="1167"/>
      <c r="H11" s="1155">
        <f>SUM(I11:J11)</f>
        <v>0</v>
      </c>
      <c r="I11" s="1175"/>
      <c r="J11" s="1171"/>
      <c r="K11" s="1162">
        <f>SUM(L11:M11)</f>
        <v>0</v>
      </c>
      <c r="L11" s="1179"/>
      <c r="M11" s="1166"/>
      <c r="N11" s="1165"/>
      <c r="O11" s="1164">
        <f>SUM(R11:T11)+P11</f>
        <v>0</v>
      </c>
      <c r="P11" s="1179"/>
      <c r="Q11" s="1175"/>
      <c r="R11" s="1165"/>
      <c r="S11" s="1166"/>
      <c r="T11" s="1174"/>
    </row>
    <row r="12" spans="1:20" s="327" customFormat="1" ht="19.5" customHeight="1">
      <c r="A12" s="328"/>
      <c r="B12" s="359" t="s">
        <v>17</v>
      </c>
      <c r="C12" s="1190">
        <f aca="true" t="shared" si="1" ref="C12:C23">SUM(D12:G12)</f>
        <v>0</v>
      </c>
      <c r="D12" s="1176"/>
      <c r="E12" s="1168"/>
      <c r="F12" s="1169"/>
      <c r="G12" s="1170"/>
      <c r="H12" s="1153">
        <f aca="true" t="shared" si="2" ref="H12:H23">SUM(I12:J12)</f>
        <v>0</v>
      </c>
      <c r="I12" s="1176"/>
      <c r="J12" s="1168"/>
      <c r="K12" s="1163">
        <f aca="true" t="shared" si="3" ref="K12:K23">SUM(L12:M12)</f>
        <v>0</v>
      </c>
      <c r="L12" s="1177"/>
      <c r="M12" s="1169"/>
      <c r="N12" s="1172"/>
      <c r="O12" s="1163">
        <f aca="true" t="shared" si="4" ref="O12:O23">SUM(R12:T12)+P12</f>
        <v>0</v>
      </c>
      <c r="P12" s="1177"/>
      <c r="Q12" s="1176"/>
      <c r="R12" s="1169"/>
      <c r="S12" s="1168"/>
      <c r="T12" s="1173"/>
    </row>
    <row r="13" spans="1:20" s="327" customFormat="1" ht="19.5" customHeight="1">
      <c r="A13" s="328"/>
      <c r="B13" s="359" t="s">
        <v>19</v>
      </c>
      <c r="C13" s="1190">
        <f t="shared" si="1"/>
        <v>0</v>
      </c>
      <c r="D13" s="1176"/>
      <c r="E13" s="1177"/>
      <c r="F13" s="1169"/>
      <c r="G13" s="1170"/>
      <c r="H13" s="1153">
        <f t="shared" si="2"/>
        <v>0</v>
      </c>
      <c r="I13" s="1176"/>
      <c r="J13" s="1168"/>
      <c r="K13" s="1163">
        <f t="shared" si="3"/>
        <v>0</v>
      </c>
      <c r="L13" s="1177"/>
      <c r="M13" s="1169"/>
      <c r="N13" s="1172"/>
      <c r="O13" s="1163">
        <f t="shared" si="4"/>
        <v>0</v>
      </c>
      <c r="P13" s="1177"/>
      <c r="Q13" s="1176"/>
      <c r="R13" s="1176"/>
      <c r="S13" s="1168"/>
      <c r="T13" s="1173"/>
    </row>
    <row r="14" spans="1:20" s="327" customFormat="1" ht="19.5" customHeight="1">
      <c r="A14" s="328"/>
      <c r="B14" s="359" t="s">
        <v>20</v>
      </c>
      <c r="C14" s="1190">
        <f t="shared" si="1"/>
        <v>0</v>
      </c>
      <c r="D14" s="1176"/>
      <c r="E14" s="1177"/>
      <c r="F14" s="1169"/>
      <c r="G14" s="1170"/>
      <c r="H14" s="1153">
        <f t="shared" si="2"/>
        <v>0</v>
      </c>
      <c r="I14" s="1176"/>
      <c r="J14" s="1168"/>
      <c r="K14" s="1163">
        <f t="shared" si="3"/>
        <v>0</v>
      </c>
      <c r="L14" s="1177"/>
      <c r="M14" s="1169"/>
      <c r="N14" s="1172"/>
      <c r="O14" s="1163">
        <f t="shared" si="4"/>
        <v>0</v>
      </c>
      <c r="P14" s="1177"/>
      <c r="Q14" s="1176"/>
      <c r="R14" s="1176"/>
      <c r="S14" s="1168"/>
      <c r="T14" s="1173"/>
    </row>
    <row r="15" spans="1:20" s="327" customFormat="1" ht="19.5" customHeight="1">
      <c r="A15" s="328"/>
      <c r="B15" s="359" t="s">
        <v>161</v>
      </c>
      <c r="C15" s="1190">
        <f t="shared" si="1"/>
        <v>0</v>
      </c>
      <c r="D15" s="1176"/>
      <c r="E15" s="1177"/>
      <c r="F15" s="1169"/>
      <c r="G15" s="1170"/>
      <c r="H15" s="1153">
        <f t="shared" si="2"/>
        <v>0</v>
      </c>
      <c r="I15" s="1176"/>
      <c r="J15" s="1168"/>
      <c r="K15" s="1163">
        <f t="shared" si="3"/>
        <v>0</v>
      </c>
      <c r="L15" s="1177"/>
      <c r="M15" s="1169"/>
      <c r="N15" s="1172"/>
      <c r="O15" s="1163">
        <f t="shared" si="4"/>
        <v>0</v>
      </c>
      <c r="P15" s="1177"/>
      <c r="Q15" s="1176"/>
      <c r="R15" s="1176"/>
      <c r="S15" s="1168"/>
      <c r="T15" s="1173"/>
    </row>
    <row r="16" spans="1:20" s="327" customFormat="1" ht="19.5" customHeight="1">
      <c r="A16" s="328"/>
      <c r="B16" s="359" t="s">
        <v>18</v>
      </c>
      <c r="C16" s="1190">
        <f t="shared" si="1"/>
        <v>0</v>
      </c>
      <c r="D16" s="1176"/>
      <c r="E16" s="1177"/>
      <c r="F16" s="1169"/>
      <c r="G16" s="1170"/>
      <c r="H16" s="1153">
        <f t="shared" si="2"/>
        <v>0</v>
      </c>
      <c r="I16" s="1176"/>
      <c r="J16" s="1168"/>
      <c r="K16" s="1163">
        <f t="shared" si="3"/>
        <v>0</v>
      </c>
      <c r="L16" s="1177"/>
      <c r="M16" s="1169"/>
      <c r="N16" s="1172"/>
      <c r="O16" s="1163">
        <f t="shared" si="4"/>
        <v>0</v>
      </c>
      <c r="P16" s="1177"/>
      <c r="Q16" s="1176"/>
      <c r="R16" s="1176"/>
      <c r="S16" s="1168"/>
      <c r="T16" s="1173"/>
    </row>
    <row r="17" spans="1:20" s="327" customFormat="1" ht="19.5" customHeight="1">
      <c r="A17" s="328"/>
      <c r="B17" s="359" t="s">
        <v>21</v>
      </c>
      <c r="C17" s="1190">
        <f t="shared" si="1"/>
        <v>0</v>
      </c>
      <c r="D17" s="1176"/>
      <c r="E17" s="1177"/>
      <c r="F17" s="1169"/>
      <c r="G17" s="1170"/>
      <c r="H17" s="1153">
        <f t="shared" si="2"/>
        <v>0</v>
      </c>
      <c r="I17" s="1176"/>
      <c r="J17" s="1168"/>
      <c r="K17" s="1163">
        <f t="shared" si="3"/>
        <v>0</v>
      </c>
      <c r="L17" s="1177"/>
      <c r="M17" s="1329"/>
      <c r="N17" s="1180"/>
      <c r="O17" s="1163">
        <f t="shared" si="4"/>
        <v>0</v>
      </c>
      <c r="P17" s="1177"/>
      <c r="Q17" s="1176"/>
      <c r="R17" s="1176"/>
      <c r="S17" s="1168"/>
      <c r="T17" s="1173"/>
    </row>
    <row r="18" spans="1:20" s="327" customFormat="1" ht="19.5" customHeight="1">
      <c r="A18" s="328"/>
      <c r="B18" s="359" t="s">
        <v>44</v>
      </c>
      <c r="C18" s="1190">
        <f t="shared" si="1"/>
        <v>0</v>
      </c>
      <c r="D18" s="1176"/>
      <c r="E18" s="1177"/>
      <c r="F18" s="1169"/>
      <c r="G18" s="1170"/>
      <c r="H18" s="1153">
        <f t="shared" si="2"/>
        <v>0</v>
      </c>
      <c r="I18" s="1176"/>
      <c r="J18" s="1168"/>
      <c r="K18" s="1163">
        <f t="shared" si="3"/>
        <v>0</v>
      </c>
      <c r="L18" s="1177"/>
      <c r="M18" s="1169"/>
      <c r="N18" s="1172"/>
      <c r="O18" s="1163">
        <f t="shared" si="4"/>
        <v>0</v>
      </c>
      <c r="P18" s="1177"/>
      <c r="Q18" s="1176"/>
      <c r="R18" s="1176"/>
      <c r="S18" s="1168"/>
      <c r="T18" s="1173"/>
    </row>
    <row r="19" spans="1:20" s="327" customFormat="1" ht="19.5" customHeight="1">
      <c r="A19" s="328"/>
      <c r="B19" s="359" t="s">
        <v>22</v>
      </c>
      <c r="C19" s="1190">
        <f t="shared" si="1"/>
        <v>0</v>
      </c>
      <c r="D19" s="1169"/>
      <c r="E19" s="1168"/>
      <c r="F19" s="1176"/>
      <c r="G19" s="1178"/>
      <c r="H19" s="1153">
        <f t="shared" si="2"/>
        <v>0</v>
      </c>
      <c r="I19" s="1169"/>
      <c r="J19" s="1177"/>
      <c r="K19" s="1163">
        <f t="shared" si="3"/>
        <v>0</v>
      </c>
      <c r="L19" s="1168"/>
      <c r="M19" s="1176"/>
      <c r="N19" s="1180"/>
      <c r="O19" s="1163">
        <f t="shared" si="4"/>
        <v>0</v>
      </c>
      <c r="P19" s="1168"/>
      <c r="Q19" s="1169"/>
      <c r="R19" s="1169"/>
      <c r="S19" s="1177"/>
      <c r="T19" s="1181"/>
    </row>
    <row r="20" spans="1:20" s="327" customFormat="1" ht="19.5" customHeight="1">
      <c r="A20" s="328"/>
      <c r="B20" s="359" t="s">
        <v>23</v>
      </c>
      <c r="C20" s="1190">
        <f t="shared" si="1"/>
        <v>0</v>
      </c>
      <c r="D20" s="1169"/>
      <c r="E20" s="1168"/>
      <c r="F20" s="1176"/>
      <c r="G20" s="1178"/>
      <c r="H20" s="1153">
        <f t="shared" si="2"/>
        <v>0</v>
      </c>
      <c r="I20" s="1169"/>
      <c r="J20" s="1177"/>
      <c r="K20" s="1163">
        <f t="shared" si="3"/>
        <v>0</v>
      </c>
      <c r="L20" s="1168"/>
      <c r="M20" s="1176"/>
      <c r="N20" s="1180"/>
      <c r="O20" s="1163">
        <f t="shared" si="4"/>
        <v>0</v>
      </c>
      <c r="P20" s="1168"/>
      <c r="Q20" s="1169"/>
      <c r="R20" s="1169"/>
      <c r="S20" s="1177"/>
      <c r="T20" s="1181"/>
    </row>
    <row r="21" spans="1:20" s="327" customFormat="1" ht="19.5" customHeight="1">
      <c r="A21" s="336"/>
      <c r="B21" s="361" t="s">
        <v>190</v>
      </c>
      <c r="C21" s="1190">
        <f t="shared" si="1"/>
        <v>0</v>
      </c>
      <c r="D21" s="1231"/>
      <c r="E21" s="1232"/>
      <c r="F21" s="1214"/>
      <c r="G21" s="1215"/>
      <c r="H21" s="1153">
        <f t="shared" si="2"/>
        <v>0</v>
      </c>
      <c r="I21" s="1231"/>
      <c r="J21" s="1216"/>
      <c r="K21" s="1163">
        <f t="shared" si="3"/>
        <v>0</v>
      </c>
      <c r="L21" s="1177"/>
      <c r="M21" s="1169"/>
      <c r="N21" s="1217"/>
      <c r="O21" s="1163">
        <f t="shared" si="4"/>
        <v>0</v>
      </c>
      <c r="P21" s="1177"/>
      <c r="Q21" s="1176"/>
      <c r="R21" s="1176"/>
      <c r="S21" s="1168"/>
      <c r="T21" s="1173"/>
    </row>
    <row r="22" spans="1:20" s="327" customFormat="1" ht="19.5" customHeight="1">
      <c r="A22" s="336"/>
      <c r="B22" s="361" t="s">
        <v>191</v>
      </c>
      <c r="C22" s="1190">
        <f t="shared" si="1"/>
        <v>0</v>
      </c>
      <c r="D22" s="1231"/>
      <c r="E22" s="1232"/>
      <c r="F22" s="1214"/>
      <c r="G22" s="1215"/>
      <c r="H22" s="1153">
        <f t="shared" si="2"/>
        <v>0</v>
      </c>
      <c r="I22" s="1231"/>
      <c r="J22" s="1216"/>
      <c r="K22" s="1163">
        <f t="shared" si="3"/>
        <v>0</v>
      </c>
      <c r="L22" s="1177"/>
      <c r="M22" s="1169"/>
      <c r="N22" s="1217"/>
      <c r="O22" s="1163">
        <f t="shared" si="4"/>
        <v>0</v>
      </c>
      <c r="P22" s="1177"/>
      <c r="Q22" s="1176"/>
      <c r="R22" s="1176"/>
      <c r="S22" s="1168"/>
      <c r="T22" s="1173"/>
    </row>
    <row r="23" spans="1:20" s="327" customFormat="1" ht="19.5" customHeight="1" thickBot="1">
      <c r="A23" s="336"/>
      <c r="B23" s="361" t="s">
        <v>187</v>
      </c>
      <c r="C23" s="1190">
        <f t="shared" si="1"/>
        <v>0</v>
      </c>
      <c r="D23" s="1344"/>
      <c r="E23" s="1345"/>
      <c r="F23" s="1214"/>
      <c r="G23" s="1215"/>
      <c r="H23" s="1153">
        <f t="shared" si="2"/>
        <v>0</v>
      </c>
      <c r="I23" s="1344"/>
      <c r="J23" s="1216"/>
      <c r="K23" s="1163">
        <f t="shared" si="3"/>
        <v>0</v>
      </c>
      <c r="L23" s="1331"/>
      <c r="M23" s="1169"/>
      <c r="N23" s="1217"/>
      <c r="O23" s="1163">
        <f t="shared" si="4"/>
        <v>0</v>
      </c>
      <c r="P23" s="1331"/>
      <c r="Q23" s="1329"/>
      <c r="R23" s="1329"/>
      <c r="S23" s="1168"/>
      <c r="T23" s="1173"/>
    </row>
    <row r="24" spans="1:20" s="327" customFormat="1" ht="19.5" customHeight="1" thickBot="1">
      <c r="A24" s="317">
        <v>2</v>
      </c>
      <c r="B24" s="318" t="s">
        <v>46</v>
      </c>
      <c r="C24" s="1191">
        <f>SUM(C25:C29)</f>
        <v>0</v>
      </c>
      <c r="D24" s="1200">
        <f aca="true" t="shared" si="5" ref="D24:T24">SUM(D25:D29)</f>
        <v>0</v>
      </c>
      <c r="E24" s="1191">
        <f t="shared" si="5"/>
        <v>0</v>
      </c>
      <c r="F24" s="1200">
        <f t="shared" si="5"/>
        <v>0</v>
      </c>
      <c r="G24" s="1201">
        <f t="shared" si="5"/>
        <v>0</v>
      </c>
      <c r="H24" s="1194">
        <f t="shared" si="5"/>
        <v>0</v>
      </c>
      <c r="I24" s="1200">
        <f t="shared" si="5"/>
        <v>0</v>
      </c>
      <c r="J24" s="1191">
        <f t="shared" si="5"/>
        <v>0</v>
      </c>
      <c r="K24" s="1197">
        <f t="shared" si="5"/>
        <v>0</v>
      </c>
      <c r="L24" s="1191">
        <f t="shared" si="5"/>
        <v>0</v>
      </c>
      <c r="M24" s="1200">
        <f t="shared" si="5"/>
        <v>0</v>
      </c>
      <c r="N24" s="1202">
        <f t="shared" si="5"/>
        <v>0</v>
      </c>
      <c r="O24" s="1197">
        <f t="shared" si="5"/>
        <v>0</v>
      </c>
      <c r="P24" s="1191">
        <f t="shared" si="5"/>
        <v>0</v>
      </c>
      <c r="Q24" s="1200">
        <f t="shared" si="5"/>
        <v>0</v>
      </c>
      <c r="R24" s="1200">
        <f t="shared" si="5"/>
        <v>0</v>
      </c>
      <c r="S24" s="1191">
        <f t="shared" si="5"/>
        <v>0</v>
      </c>
      <c r="T24" s="1203">
        <f t="shared" si="5"/>
        <v>0</v>
      </c>
    </row>
    <row r="25" spans="1:20" s="327" customFormat="1" ht="19.5" customHeight="1">
      <c r="A25" s="373"/>
      <c r="B25" s="371" t="s">
        <v>162</v>
      </c>
      <c r="C25" s="1192">
        <f>SUM(D25:G25)</f>
        <v>0</v>
      </c>
      <c r="D25" s="1234"/>
      <c r="E25" s="1233"/>
      <c r="F25" s="1204"/>
      <c r="G25" s="1205"/>
      <c r="H25" s="1195">
        <f>SUM(I25:J25)</f>
        <v>0</v>
      </c>
      <c r="I25" s="1234"/>
      <c r="J25" s="1208"/>
      <c r="K25" s="1198">
        <f>SUM(L25:M25)</f>
        <v>0</v>
      </c>
      <c r="L25" s="1233"/>
      <c r="M25" s="1204"/>
      <c r="N25" s="1210"/>
      <c r="O25" s="1198">
        <f>SUM(R25:T25)+P25</f>
        <v>0</v>
      </c>
      <c r="P25" s="1233"/>
      <c r="Q25" s="1234"/>
      <c r="R25" s="1234"/>
      <c r="S25" s="1208"/>
      <c r="T25" s="1212"/>
    </row>
    <row r="26" spans="1:20" s="327" customFormat="1" ht="19.5" customHeight="1">
      <c r="A26" s="336"/>
      <c r="B26" s="359" t="s">
        <v>163</v>
      </c>
      <c r="C26" s="1190">
        <f>SUM(D26:G26)</f>
        <v>0</v>
      </c>
      <c r="D26" s="1176"/>
      <c r="E26" s="1177"/>
      <c r="F26" s="1169"/>
      <c r="G26" s="1170"/>
      <c r="H26" s="1153">
        <f>SUM(I26:J26)</f>
        <v>0</v>
      </c>
      <c r="I26" s="1176"/>
      <c r="J26" s="1168"/>
      <c r="K26" s="1163">
        <f>SUM(L26:M26)</f>
        <v>0</v>
      </c>
      <c r="L26" s="1177"/>
      <c r="M26" s="1169"/>
      <c r="N26" s="1172"/>
      <c r="O26" s="1163">
        <f>SUM(R26:T26)+P26</f>
        <v>0</v>
      </c>
      <c r="P26" s="1177"/>
      <c r="Q26" s="1176"/>
      <c r="R26" s="1176"/>
      <c r="S26" s="1168"/>
      <c r="T26" s="1173"/>
    </row>
    <row r="27" spans="1:20" s="327" customFormat="1" ht="19.5" customHeight="1">
      <c r="A27" s="336"/>
      <c r="B27" s="359" t="s">
        <v>164</v>
      </c>
      <c r="C27" s="1190">
        <f>SUM(D27:G27)</f>
        <v>0</v>
      </c>
      <c r="D27" s="1176"/>
      <c r="E27" s="1177"/>
      <c r="F27" s="1169"/>
      <c r="G27" s="1170"/>
      <c r="H27" s="1153">
        <f>SUM(I27:J27)</f>
        <v>0</v>
      </c>
      <c r="I27" s="1176"/>
      <c r="J27" s="1168"/>
      <c r="K27" s="1163">
        <f>SUM(L27:M27)</f>
        <v>0</v>
      </c>
      <c r="L27" s="1177"/>
      <c r="M27" s="1169"/>
      <c r="N27" s="1172"/>
      <c r="O27" s="1163">
        <f>SUM(R27:T27)+P27</f>
        <v>0</v>
      </c>
      <c r="P27" s="1177"/>
      <c r="Q27" s="1176"/>
      <c r="R27" s="1176"/>
      <c r="S27" s="1168"/>
      <c r="T27" s="1173"/>
    </row>
    <row r="28" spans="1:20" s="327" customFormat="1" ht="19.5" customHeight="1">
      <c r="A28" s="353"/>
      <c r="B28" s="359" t="s">
        <v>153</v>
      </c>
      <c r="C28" s="1190">
        <f>SUM(D28:G28)</f>
        <v>0</v>
      </c>
      <c r="D28" s="1176"/>
      <c r="E28" s="1177"/>
      <c r="F28" s="1169"/>
      <c r="G28" s="1170"/>
      <c r="H28" s="1153">
        <f>SUM(I28:J28)</f>
        <v>0</v>
      </c>
      <c r="I28" s="1176"/>
      <c r="J28" s="1168"/>
      <c r="K28" s="1163">
        <f>SUM(L28:M28)</f>
        <v>0</v>
      </c>
      <c r="L28" s="1177"/>
      <c r="M28" s="1169"/>
      <c r="N28" s="1172"/>
      <c r="O28" s="1163">
        <f>SUM(R28:T28)+P28</f>
        <v>0</v>
      </c>
      <c r="P28" s="1177"/>
      <c r="Q28" s="1176"/>
      <c r="R28" s="1176"/>
      <c r="S28" s="1168"/>
      <c r="T28" s="1173"/>
    </row>
    <row r="29" spans="1:20" s="352" customFormat="1" ht="19.5" customHeight="1" thickBot="1">
      <c r="A29" s="382"/>
      <c r="B29" s="372" t="s">
        <v>154</v>
      </c>
      <c r="C29" s="1193">
        <f>SUM(D29:G29)</f>
        <v>0</v>
      </c>
      <c r="D29" s="1236"/>
      <c r="E29" s="1235"/>
      <c r="F29" s="1206"/>
      <c r="G29" s="1207"/>
      <c r="H29" s="1196">
        <f>SUM(I29:J29)</f>
        <v>0</v>
      </c>
      <c r="I29" s="1236"/>
      <c r="J29" s="1209"/>
      <c r="K29" s="1199">
        <f>SUM(L29:M29)</f>
        <v>0</v>
      </c>
      <c r="L29" s="1235"/>
      <c r="M29" s="1206"/>
      <c r="N29" s="1211"/>
      <c r="O29" s="1199">
        <f>SUM(R29:T29)+P29</f>
        <v>0</v>
      </c>
      <c r="P29" s="1235"/>
      <c r="Q29" s="1236"/>
      <c r="R29" s="1236"/>
      <c r="S29" s="1209"/>
      <c r="T29" s="1213"/>
    </row>
    <row r="30" spans="1:20" s="327" customFormat="1" ht="19.5" customHeight="1" thickBot="1">
      <c r="A30" s="344">
        <v>3</v>
      </c>
      <c r="B30" s="367" t="s">
        <v>24</v>
      </c>
      <c r="C30" s="1154">
        <f aca="true" t="shared" si="6" ref="C30:T30">SUM(C31:C47)</f>
        <v>0</v>
      </c>
      <c r="D30" s="1156">
        <f t="shared" si="6"/>
        <v>0</v>
      </c>
      <c r="E30" s="1156">
        <f t="shared" si="6"/>
        <v>0</v>
      </c>
      <c r="F30" s="1156">
        <f t="shared" si="6"/>
        <v>0</v>
      </c>
      <c r="G30" s="1157">
        <f t="shared" si="6"/>
        <v>0</v>
      </c>
      <c r="H30" s="1154">
        <f t="shared" si="6"/>
        <v>0</v>
      </c>
      <c r="I30" s="1156">
        <f t="shared" si="6"/>
        <v>0</v>
      </c>
      <c r="J30" s="1158">
        <f t="shared" si="6"/>
        <v>0</v>
      </c>
      <c r="K30" s="1159">
        <f t="shared" si="6"/>
        <v>0</v>
      </c>
      <c r="L30" s="1160">
        <f t="shared" si="6"/>
        <v>0</v>
      </c>
      <c r="M30" s="1156">
        <f t="shared" si="6"/>
        <v>0</v>
      </c>
      <c r="N30" s="1158">
        <f t="shared" si="6"/>
        <v>0</v>
      </c>
      <c r="O30" s="1159">
        <f t="shared" si="6"/>
        <v>0</v>
      </c>
      <c r="P30" s="1161">
        <f t="shared" si="6"/>
        <v>0</v>
      </c>
      <c r="Q30" s="1160">
        <f t="shared" si="6"/>
        <v>0</v>
      </c>
      <c r="R30" s="1156">
        <f t="shared" si="6"/>
        <v>0</v>
      </c>
      <c r="S30" s="1160">
        <f t="shared" si="6"/>
        <v>0</v>
      </c>
      <c r="T30" s="1157">
        <f t="shared" si="6"/>
        <v>0</v>
      </c>
    </row>
    <row r="31" spans="1:20" s="327" customFormat="1" ht="19.5" customHeight="1">
      <c r="A31" s="328"/>
      <c r="B31" s="359" t="s">
        <v>25</v>
      </c>
      <c r="C31" s="1190">
        <f aca="true" t="shared" si="7" ref="C31:C47">SUM(D31:G31)</f>
        <v>0</v>
      </c>
      <c r="D31" s="1176"/>
      <c r="E31" s="1177"/>
      <c r="F31" s="1169"/>
      <c r="G31" s="1170"/>
      <c r="H31" s="1153">
        <f aca="true" t="shared" si="8" ref="H31:H47">SUM(I31:J31)</f>
        <v>0</v>
      </c>
      <c r="I31" s="1176"/>
      <c r="J31" s="1168"/>
      <c r="K31" s="1163">
        <f aca="true" t="shared" si="9" ref="K31:K47">SUM(L31:M31)</f>
        <v>0</v>
      </c>
      <c r="L31" s="1177"/>
      <c r="M31" s="1169"/>
      <c r="N31" s="1172"/>
      <c r="O31" s="1163">
        <f aca="true" t="shared" si="10" ref="O31:O47">SUM(R31:T31)+P31</f>
        <v>0</v>
      </c>
      <c r="P31" s="1177"/>
      <c r="Q31" s="1176"/>
      <c r="R31" s="1176"/>
      <c r="S31" s="1168"/>
      <c r="T31" s="1173"/>
    </row>
    <row r="32" spans="1:20" s="327" customFormat="1" ht="19.5" customHeight="1">
      <c r="A32" s="328"/>
      <c r="B32" s="359" t="s">
        <v>26</v>
      </c>
      <c r="C32" s="1190">
        <f t="shared" si="7"/>
        <v>0</v>
      </c>
      <c r="D32" s="1176"/>
      <c r="E32" s="1177"/>
      <c r="F32" s="1169"/>
      <c r="G32" s="1170"/>
      <c r="H32" s="1153">
        <f t="shared" si="8"/>
        <v>0</v>
      </c>
      <c r="I32" s="1176"/>
      <c r="J32" s="1168"/>
      <c r="K32" s="1163">
        <f t="shared" si="9"/>
        <v>0</v>
      </c>
      <c r="L32" s="1177"/>
      <c r="M32" s="1169"/>
      <c r="N32" s="1172"/>
      <c r="O32" s="1163">
        <f t="shared" si="10"/>
        <v>0</v>
      </c>
      <c r="P32" s="1177"/>
      <c r="Q32" s="1176"/>
      <c r="R32" s="1176"/>
      <c r="S32" s="1168"/>
      <c r="T32" s="1173"/>
    </row>
    <row r="33" spans="1:20" s="327" customFormat="1" ht="19.5" customHeight="1">
      <c r="A33" s="328"/>
      <c r="B33" s="359" t="s">
        <v>27</v>
      </c>
      <c r="C33" s="1190">
        <f t="shared" si="7"/>
        <v>0</v>
      </c>
      <c r="D33" s="1176"/>
      <c r="E33" s="1177"/>
      <c r="F33" s="1169"/>
      <c r="G33" s="1170"/>
      <c r="H33" s="1153">
        <f t="shared" si="8"/>
        <v>0</v>
      </c>
      <c r="I33" s="1176"/>
      <c r="J33" s="1168"/>
      <c r="K33" s="1163">
        <f t="shared" si="9"/>
        <v>0</v>
      </c>
      <c r="L33" s="1177"/>
      <c r="M33" s="1169"/>
      <c r="N33" s="1172"/>
      <c r="O33" s="1163">
        <f t="shared" si="10"/>
        <v>0</v>
      </c>
      <c r="P33" s="1177"/>
      <c r="Q33" s="1176"/>
      <c r="R33" s="1176"/>
      <c r="S33" s="1168"/>
      <c r="T33" s="1173"/>
    </row>
    <row r="34" spans="1:20" s="327" customFormat="1" ht="19.5" customHeight="1">
      <c r="A34" s="328"/>
      <c r="B34" s="359" t="s">
        <v>28</v>
      </c>
      <c r="C34" s="1190">
        <f t="shared" si="7"/>
        <v>0</v>
      </c>
      <c r="D34" s="1176"/>
      <c r="E34" s="1177"/>
      <c r="F34" s="1169"/>
      <c r="G34" s="1170"/>
      <c r="H34" s="1153">
        <f t="shared" si="8"/>
        <v>0</v>
      </c>
      <c r="I34" s="1176"/>
      <c r="J34" s="1168"/>
      <c r="K34" s="1163">
        <f t="shared" si="9"/>
        <v>0</v>
      </c>
      <c r="L34" s="1177"/>
      <c r="M34" s="1169"/>
      <c r="N34" s="1172"/>
      <c r="O34" s="1163">
        <f t="shared" si="10"/>
        <v>0</v>
      </c>
      <c r="P34" s="1177"/>
      <c r="Q34" s="1176"/>
      <c r="R34" s="1176"/>
      <c r="S34" s="1168"/>
      <c r="T34" s="1173"/>
    </row>
    <row r="35" spans="1:20" s="327" customFormat="1" ht="19.5" customHeight="1">
      <c r="A35" s="328"/>
      <c r="B35" s="359" t="s">
        <v>30</v>
      </c>
      <c r="C35" s="1190">
        <f t="shared" si="7"/>
        <v>0</v>
      </c>
      <c r="D35" s="1176"/>
      <c r="E35" s="1177"/>
      <c r="F35" s="1169"/>
      <c r="G35" s="1170"/>
      <c r="H35" s="1153">
        <f t="shared" si="8"/>
        <v>0</v>
      </c>
      <c r="I35" s="1176"/>
      <c r="J35" s="1168"/>
      <c r="K35" s="1163">
        <f t="shared" si="9"/>
        <v>0</v>
      </c>
      <c r="L35" s="1177"/>
      <c r="M35" s="1169"/>
      <c r="N35" s="1172"/>
      <c r="O35" s="1163">
        <f t="shared" si="10"/>
        <v>0</v>
      </c>
      <c r="P35" s="1177"/>
      <c r="Q35" s="1176"/>
      <c r="R35" s="1176"/>
      <c r="S35" s="1168"/>
      <c r="T35" s="1173"/>
    </row>
    <row r="36" spans="1:20" s="327" customFormat="1" ht="19.5" customHeight="1">
      <c r="A36" s="328"/>
      <c r="B36" s="359" t="s">
        <v>29</v>
      </c>
      <c r="C36" s="1190">
        <f t="shared" si="7"/>
        <v>0</v>
      </c>
      <c r="D36" s="1176"/>
      <c r="E36" s="1177"/>
      <c r="F36" s="1169"/>
      <c r="G36" s="1170"/>
      <c r="H36" s="1153">
        <f t="shared" si="8"/>
        <v>0</v>
      </c>
      <c r="I36" s="1176"/>
      <c r="J36" s="1168"/>
      <c r="K36" s="1163">
        <f t="shared" si="9"/>
        <v>0</v>
      </c>
      <c r="L36" s="1177"/>
      <c r="M36" s="1169"/>
      <c r="N36" s="1172"/>
      <c r="O36" s="1163">
        <f t="shared" si="10"/>
        <v>0</v>
      </c>
      <c r="P36" s="1177"/>
      <c r="Q36" s="1176"/>
      <c r="R36" s="1176"/>
      <c r="S36" s="1168"/>
      <c r="T36" s="1173"/>
    </row>
    <row r="37" spans="1:20" s="327" customFormat="1" ht="19.5" customHeight="1">
      <c r="A37" s="328"/>
      <c r="B37" s="359" t="s">
        <v>31</v>
      </c>
      <c r="C37" s="1190">
        <f t="shared" si="7"/>
        <v>0</v>
      </c>
      <c r="D37" s="1176"/>
      <c r="E37" s="1177"/>
      <c r="F37" s="1169"/>
      <c r="G37" s="1170"/>
      <c r="H37" s="1153">
        <f t="shared" si="8"/>
        <v>0</v>
      </c>
      <c r="I37" s="1176"/>
      <c r="J37" s="1168"/>
      <c r="K37" s="1163">
        <f t="shared" si="9"/>
        <v>0</v>
      </c>
      <c r="L37" s="1177"/>
      <c r="M37" s="1169"/>
      <c r="N37" s="1172"/>
      <c r="O37" s="1163">
        <f t="shared" si="10"/>
        <v>0</v>
      </c>
      <c r="P37" s="1177"/>
      <c r="Q37" s="1176"/>
      <c r="R37" s="1176"/>
      <c r="S37" s="1168"/>
      <c r="T37" s="1173"/>
    </row>
    <row r="38" spans="1:20" s="327" customFormat="1" ht="19.5" customHeight="1">
      <c r="A38" s="328"/>
      <c r="B38" s="359" t="s">
        <v>32</v>
      </c>
      <c r="C38" s="1190">
        <f t="shared" si="7"/>
        <v>0</v>
      </c>
      <c r="D38" s="1176"/>
      <c r="E38" s="1177"/>
      <c r="F38" s="1169"/>
      <c r="G38" s="1170"/>
      <c r="H38" s="1153">
        <f t="shared" si="8"/>
        <v>0</v>
      </c>
      <c r="I38" s="1176"/>
      <c r="J38" s="1168"/>
      <c r="K38" s="1163">
        <f t="shared" si="9"/>
        <v>0</v>
      </c>
      <c r="L38" s="1177"/>
      <c r="M38" s="1169"/>
      <c r="N38" s="1172"/>
      <c r="O38" s="1163">
        <f t="shared" si="10"/>
        <v>0</v>
      </c>
      <c r="P38" s="1177"/>
      <c r="Q38" s="1176"/>
      <c r="R38" s="1176"/>
      <c r="S38" s="1168"/>
      <c r="T38" s="1173"/>
    </row>
    <row r="39" spans="1:20" s="327" customFormat="1" ht="19.5" customHeight="1">
      <c r="A39" s="328"/>
      <c r="B39" s="359" t="s">
        <v>33</v>
      </c>
      <c r="C39" s="1190">
        <f t="shared" si="7"/>
        <v>0</v>
      </c>
      <c r="D39" s="1176"/>
      <c r="E39" s="1177"/>
      <c r="F39" s="1169"/>
      <c r="G39" s="1170"/>
      <c r="H39" s="1153">
        <f t="shared" si="8"/>
        <v>0</v>
      </c>
      <c r="I39" s="1176"/>
      <c r="J39" s="1168"/>
      <c r="K39" s="1163">
        <f t="shared" si="9"/>
        <v>0</v>
      </c>
      <c r="L39" s="1177"/>
      <c r="M39" s="1169"/>
      <c r="N39" s="1172"/>
      <c r="O39" s="1163">
        <f t="shared" si="10"/>
        <v>0</v>
      </c>
      <c r="P39" s="1177"/>
      <c r="Q39" s="1176"/>
      <c r="R39" s="1176"/>
      <c r="S39" s="1168"/>
      <c r="T39" s="1173"/>
    </row>
    <row r="40" spans="1:20" s="327" customFormat="1" ht="19.5" customHeight="1">
      <c r="A40" s="328"/>
      <c r="B40" s="359" t="s">
        <v>34</v>
      </c>
      <c r="C40" s="1190">
        <f t="shared" si="7"/>
        <v>0</v>
      </c>
      <c r="D40" s="1176"/>
      <c r="E40" s="1177"/>
      <c r="F40" s="1169"/>
      <c r="G40" s="1170"/>
      <c r="H40" s="1153">
        <f t="shared" si="8"/>
        <v>0</v>
      </c>
      <c r="I40" s="1176"/>
      <c r="J40" s="1168"/>
      <c r="K40" s="1163">
        <f t="shared" si="9"/>
        <v>0</v>
      </c>
      <c r="L40" s="1177"/>
      <c r="M40" s="1169"/>
      <c r="N40" s="1172"/>
      <c r="O40" s="1163">
        <f t="shared" si="10"/>
        <v>0</v>
      </c>
      <c r="P40" s="1177"/>
      <c r="Q40" s="1176"/>
      <c r="R40" s="1176"/>
      <c r="S40" s="1168"/>
      <c r="T40" s="1173"/>
    </row>
    <row r="41" spans="1:20" s="327" customFormat="1" ht="19.5" customHeight="1">
      <c r="A41" s="328"/>
      <c r="B41" s="359" t="s">
        <v>35</v>
      </c>
      <c r="C41" s="1190">
        <f t="shared" si="7"/>
        <v>0</v>
      </c>
      <c r="D41" s="1176"/>
      <c r="E41" s="1177"/>
      <c r="F41" s="1169"/>
      <c r="G41" s="1170"/>
      <c r="H41" s="1153">
        <f t="shared" si="8"/>
        <v>0</v>
      </c>
      <c r="I41" s="1176"/>
      <c r="J41" s="1168"/>
      <c r="K41" s="1163">
        <f t="shared" si="9"/>
        <v>0</v>
      </c>
      <c r="L41" s="1177"/>
      <c r="M41" s="1169"/>
      <c r="N41" s="1172"/>
      <c r="O41" s="1163">
        <f t="shared" si="10"/>
        <v>0</v>
      </c>
      <c r="P41" s="1177"/>
      <c r="Q41" s="1176"/>
      <c r="R41" s="1176"/>
      <c r="S41" s="1168"/>
      <c r="T41" s="1173"/>
    </row>
    <row r="42" spans="1:20" s="327" customFormat="1" ht="19.5" customHeight="1">
      <c r="A42" s="328"/>
      <c r="B42" s="359" t="s">
        <v>36</v>
      </c>
      <c r="C42" s="1190">
        <f t="shared" si="7"/>
        <v>0</v>
      </c>
      <c r="D42" s="1176"/>
      <c r="E42" s="1177"/>
      <c r="F42" s="1169"/>
      <c r="G42" s="1170"/>
      <c r="H42" s="1153">
        <f t="shared" si="8"/>
        <v>0</v>
      </c>
      <c r="I42" s="1176"/>
      <c r="J42" s="1168"/>
      <c r="K42" s="1163">
        <f t="shared" si="9"/>
        <v>0</v>
      </c>
      <c r="L42" s="1177"/>
      <c r="M42" s="1169"/>
      <c r="N42" s="1172"/>
      <c r="O42" s="1163">
        <f t="shared" si="10"/>
        <v>0</v>
      </c>
      <c r="P42" s="1177"/>
      <c r="Q42" s="1176"/>
      <c r="R42" s="1176"/>
      <c r="S42" s="1168"/>
      <c r="T42" s="1173"/>
    </row>
    <row r="43" spans="1:20" s="327" customFormat="1" ht="19.5" customHeight="1">
      <c r="A43" s="328"/>
      <c r="B43" s="359" t="s">
        <v>37</v>
      </c>
      <c r="C43" s="1190">
        <f t="shared" si="7"/>
        <v>0</v>
      </c>
      <c r="D43" s="1176"/>
      <c r="E43" s="1177"/>
      <c r="F43" s="1169"/>
      <c r="G43" s="1170"/>
      <c r="H43" s="1153">
        <f t="shared" si="8"/>
        <v>0</v>
      </c>
      <c r="I43" s="1176"/>
      <c r="J43" s="1168"/>
      <c r="K43" s="1163">
        <f t="shared" si="9"/>
        <v>0</v>
      </c>
      <c r="L43" s="1177"/>
      <c r="M43" s="1169"/>
      <c r="N43" s="1172"/>
      <c r="O43" s="1163">
        <f t="shared" si="10"/>
        <v>0</v>
      </c>
      <c r="P43" s="1177"/>
      <c r="Q43" s="1176"/>
      <c r="R43" s="1176"/>
      <c r="S43" s="1168"/>
      <c r="T43" s="1173"/>
    </row>
    <row r="44" spans="1:20" s="327" customFormat="1" ht="19.5" customHeight="1">
      <c r="A44" s="328"/>
      <c r="B44" s="359" t="s">
        <v>38</v>
      </c>
      <c r="C44" s="1190">
        <f t="shared" si="7"/>
        <v>0</v>
      </c>
      <c r="D44" s="1176"/>
      <c r="E44" s="1177"/>
      <c r="F44" s="1169"/>
      <c r="G44" s="1170"/>
      <c r="H44" s="1153">
        <f t="shared" si="8"/>
        <v>0</v>
      </c>
      <c r="I44" s="1176"/>
      <c r="J44" s="1168"/>
      <c r="K44" s="1163">
        <f t="shared" si="9"/>
        <v>0</v>
      </c>
      <c r="L44" s="1177"/>
      <c r="M44" s="1169"/>
      <c r="N44" s="1172"/>
      <c r="O44" s="1163">
        <f t="shared" si="10"/>
        <v>0</v>
      </c>
      <c r="P44" s="1177"/>
      <c r="Q44" s="1176"/>
      <c r="R44" s="1176"/>
      <c r="S44" s="1168"/>
      <c r="T44" s="1173"/>
    </row>
    <row r="45" spans="1:20" s="327" customFormat="1" ht="19.5" customHeight="1">
      <c r="A45" s="328"/>
      <c r="B45" s="359" t="s">
        <v>39</v>
      </c>
      <c r="C45" s="1190">
        <f t="shared" si="7"/>
        <v>0</v>
      </c>
      <c r="D45" s="1176"/>
      <c r="E45" s="1177"/>
      <c r="F45" s="1169"/>
      <c r="G45" s="1170"/>
      <c r="H45" s="1153">
        <f t="shared" si="8"/>
        <v>0</v>
      </c>
      <c r="I45" s="1176"/>
      <c r="J45" s="1168"/>
      <c r="K45" s="1163">
        <f t="shared" si="9"/>
        <v>0</v>
      </c>
      <c r="L45" s="1177"/>
      <c r="M45" s="1169"/>
      <c r="N45" s="1172"/>
      <c r="O45" s="1163">
        <f t="shared" si="10"/>
        <v>0</v>
      </c>
      <c r="P45" s="1177"/>
      <c r="Q45" s="1176"/>
      <c r="R45" s="1176"/>
      <c r="S45" s="1168"/>
      <c r="T45" s="1173"/>
    </row>
    <row r="46" spans="1:20" s="327" customFormat="1" ht="19.5" customHeight="1">
      <c r="A46" s="328"/>
      <c r="B46" s="359" t="s">
        <v>40</v>
      </c>
      <c r="C46" s="1190">
        <f t="shared" si="7"/>
        <v>0</v>
      </c>
      <c r="D46" s="1176"/>
      <c r="E46" s="1177"/>
      <c r="F46" s="1169"/>
      <c r="G46" s="1170"/>
      <c r="H46" s="1153">
        <f t="shared" si="8"/>
        <v>0</v>
      </c>
      <c r="I46" s="1176"/>
      <c r="J46" s="1168"/>
      <c r="K46" s="1163">
        <f t="shared" si="9"/>
        <v>0</v>
      </c>
      <c r="L46" s="1177"/>
      <c r="M46" s="1169"/>
      <c r="N46" s="1172"/>
      <c r="O46" s="1163">
        <f t="shared" si="10"/>
        <v>0</v>
      </c>
      <c r="P46" s="1177"/>
      <c r="Q46" s="1176"/>
      <c r="R46" s="1176"/>
      <c r="S46" s="1168"/>
      <c r="T46" s="1173"/>
    </row>
    <row r="47" spans="1:20" s="327" customFormat="1" ht="19.5" customHeight="1" thickBot="1">
      <c r="A47" s="328"/>
      <c r="B47" s="359" t="s">
        <v>590</v>
      </c>
      <c r="C47" s="1190">
        <f t="shared" si="7"/>
        <v>0</v>
      </c>
      <c r="D47" s="1176"/>
      <c r="E47" s="1177"/>
      <c r="F47" s="1169"/>
      <c r="G47" s="1170"/>
      <c r="H47" s="1153">
        <f t="shared" si="8"/>
        <v>0</v>
      </c>
      <c r="I47" s="1176"/>
      <c r="J47" s="1168"/>
      <c r="K47" s="1163">
        <f t="shared" si="9"/>
        <v>0</v>
      </c>
      <c r="L47" s="1177"/>
      <c r="M47" s="1169"/>
      <c r="N47" s="1172"/>
      <c r="O47" s="1163">
        <f t="shared" si="10"/>
        <v>0</v>
      </c>
      <c r="P47" s="1177"/>
      <c r="Q47" s="1176"/>
      <c r="R47" s="1176"/>
      <c r="S47" s="1168"/>
      <c r="T47" s="1173"/>
    </row>
    <row r="48" spans="1:20" s="327" customFormat="1" ht="15" thickBot="1">
      <c r="A48" s="344"/>
      <c r="B48" s="355" t="s">
        <v>54</v>
      </c>
      <c r="C48" s="1154">
        <f>C10+C30+C24</f>
        <v>0</v>
      </c>
      <c r="D48" s="1156">
        <f aca="true" t="shared" si="11" ref="D48:T48">D10+D30+D24</f>
        <v>0</v>
      </c>
      <c r="E48" s="1156">
        <f t="shared" si="11"/>
        <v>0</v>
      </c>
      <c r="F48" s="1161">
        <f t="shared" si="11"/>
        <v>0</v>
      </c>
      <c r="G48" s="1157">
        <f t="shared" si="11"/>
        <v>0</v>
      </c>
      <c r="H48" s="1154">
        <f t="shared" si="11"/>
        <v>0</v>
      </c>
      <c r="I48" s="1156">
        <f t="shared" si="11"/>
        <v>0</v>
      </c>
      <c r="J48" s="1158">
        <f t="shared" si="11"/>
        <v>0</v>
      </c>
      <c r="K48" s="1159">
        <f t="shared" si="11"/>
        <v>0</v>
      </c>
      <c r="L48" s="1160">
        <f t="shared" si="11"/>
        <v>0</v>
      </c>
      <c r="M48" s="1156">
        <f t="shared" si="11"/>
        <v>0</v>
      </c>
      <c r="N48" s="1158">
        <f t="shared" si="11"/>
        <v>0</v>
      </c>
      <c r="O48" s="1159">
        <f t="shared" si="11"/>
        <v>0</v>
      </c>
      <c r="P48" s="1161">
        <f t="shared" si="11"/>
        <v>0</v>
      </c>
      <c r="Q48" s="1160">
        <f t="shared" si="11"/>
        <v>0</v>
      </c>
      <c r="R48" s="1156">
        <f t="shared" si="11"/>
        <v>0</v>
      </c>
      <c r="S48" s="1160">
        <f t="shared" si="11"/>
        <v>0</v>
      </c>
      <c r="T48" s="1157">
        <f t="shared" si="11"/>
        <v>0</v>
      </c>
    </row>
    <row r="49" spans="1:20" s="327" customFormat="1" ht="15.75">
      <c r="A49" s="19"/>
      <c r="B49" s="900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1:19" s="6" customFormat="1" ht="15.75">
      <c r="A50" s="5"/>
      <c r="B50" s="16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525"/>
      <c r="O50" s="525"/>
      <c r="P50" s="524" t="str">
        <f ca="1">'Thong tin don vi'!E6&amp;", ngày "&amp;DAY(NOW())&amp;" tháng "&amp;MONTH(NOW())&amp;" năm "&amp;YEAR(NOW())</f>
        <v>Bình Hòa, ngày 12 tháng 3 năm 2018</v>
      </c>
      <c r="Q50" s="525"/>
      <c r="R50" s="525"/>
      <c r="S50" s="525"/>
    </row>
    <row r="51" spans="1:19" s="6" customFormat="1" ht="16.5">
      <c r="A51" s="5"/>
      <c r="B51" s="1049" t="s">
        <v>587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3"/>
      <c r="O51" s="3"/>
      <c r="P51" s="1034" t="s">
        <v>588</v>
      </c>
      <c r="Q51" s="3"/>
      <c r="R51" s="3"/>
      <c r="S51" s="3"/>
    </row>
    <row r="52" spans="1:19" s="6" customFormat="1" ht="15.75">
      <c r="A52" s="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525"/>
      <c r="O52" s="525"/>
      <c r="P52" s="525"/>
      <c r="Q52" s="525"/>
      <c r="R52" s="525"/>
      <c r="S52" s="525"/>
    </row>
    <row r="53" spans="1:16" s="6" customFormat="1" ht="15.7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582"/>
      <c r="O53" s="582"/>
      <c r="P53" s="582"/>
    </row>
    <row r="54" spans="1:16" s="2" customFormat="1" ht="15.7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2" customFormat="1" ht="15.7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2" customFormat="1" ht="15.75">
      <c r="A56" s="1"/>
      <c r="B56" s="501" t="str">
        <f>IF('Thong tin don vi'!E10="","",'Thong tin don vi'!E10)</f>
        <v>B</v>
      </c>
      <c r="C56" s="3"/>
      <c r="G56" s="3"/>
      <c r="J56" s="3"/>
      <c r="N56" s="3"/>
      <c r="O56" s="3"/>
      <c r="P56" s="501" t="str">
        <f>IF('Thong tin don vi'!E8="","",'Thong tin don vi'!E8)</f>
        <v>A</v>
      </c>
    </row>
    <row r="57" spans="1:15" s="2" customFormat="1" ht="15.75">
      <c r="A57" s="1"/>
      <c r="C57" s="3"/>
      <c r="G57" s="3"/>
      <c r="J57" s="3"/>
      <c r="N57" s="3"/>
      <c r="O57" s="3"/>
    </row>
    <row r="58" spans="1:15" s="2" customFormat="1" ht="15.75">
      <c r="A58" s="1"/>
      <c r="C58" s="3"/>
      <c r="G58" s="3"/>
      <c r="J58" s="3"/>
      <c r="N58" s="3"/>
      <c r="O58" s="3"/>
    </row>
  </sheetData>
  <sheetProtection/>
  <mergeCells count="21">
    <mergeCell ref="A6:A8"/>
    <mergeCell ref="B6:B8"/>
    <mergeCell ref="C7:C8"/>
    <mergeCell ref="D7:D8"/>
    <mergeCell ref="O7:O8"/>
    <mergeCell ref="I7:I8"/>
    <mergeCell ref="P7:Q7"/>
    <mergeCell ref="C6:G6"/>
    <mergeCell ref="N7:N8"/>
    <mergeCell ref="H6:J6"/>
    <mergeCell ref="K7:M7"/>
    <mergeCell ref="Q1:R1"/>
    <mergeCell ref="S7:T7"/>
    <mergeCell ref="H7:H8"/>
    <mergeCell ref="B4:T4"/>
    <mergeCell ref="K6:N6"/>
    <mergeCell ref="O6:T6"/>
    <mergeCell ref="E7:E8"/>
    <mergeCell ref="F7:G7"/>
    <mergeCell ref="J7:J8"/>
    <mergeCell ref="R7:R8"/>
  </mergeCells>
  <printOptions/>
  <pageMargins left="0.75" right="0.17" top="0.28" bottom="0.25" header="0.27" footer="0.21"/>
  <pageSetup horizontalDpi="600" verticalDpi="600" orientation="landscape" paperSize="9" r:id="rId2"/>
  <headerFooter alignWithMargins="0">
    <oddFooter>&amp;R&amp;8&amp;A_Trang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1">
      <selection activeCell="K7" sqref="K7"/>
    </sheetView>
  </sheetViews>
  <sheetFormatPr defaultColWidth="9.421875" defaultRowHeight="12.75"/>
  <cols>
    <col min="1" max="1" width="6.140625" style="519" customWidth="1"/>
    <col min="2" max="2" width="10.421875" style="496" customWidth="1"/>
    <col min="3" max="3" width="9.140625" style="496" customWidth="1"/>
    <col min="4" max="4" width="8.00390625" style="496" customWidth="1"/>
    <col min="5" max="5" width="7.421875" style="496" customWidth="1"/>
    <col min="6" max="6" width="8.57421875" style="496" customWidth="1"/>
    <col min="7" max="7" width="7.140625" style="496" customWidth="1"/>
    <col min="8" max="8" width="10.28125" style="496" customWidth="1"/>
    <col min="9" max="9" width="7.7109375" style="496" customWidth="1"/>
    <col min="10" max="10" width="7.421875" style="496" customWidth="1"/>
    <col min="11" max="11" width="9.140625" style="496" customWidth="1"/>
    <col min="12" max="12" width="10.421875" style="496" customWidth="1"/>
    <col min="13" max="13" width="7.8515625" style="496" customWidth="1"/>
    <col min="14" max="14" width="7.421875" style="496" customWidth="1"/>
    <col min="15" max="15" width="7.57421875" style="496" customWidth="1"/>
    <col min="16" max="16" width="10.57421875" style="496" customWidth="1"/>
    <col min="17" max="17" width="5.28125" style="496" customWidth="1"/>
    <col min="18" max="18" width="9.421875" style="496" customWidth="1"/>
    <col min="19" max="19" width="11.28125" style="496" customWidth="1"/>
    <col min="20" max="16384" width="9.421875" style="496" customWidth="1"/>
  </cols>
  <sheetData>
    <row r="1" spans="1:19" ht="18.75">
      <c r="A1" s="454"/>
      <c r="E1" s="1049" t="str">
        <f>1a!E1</f>
        <v>PHÒNG GDĐT THỊ XÃ THUẬN AN</v>
      </c>
      <c r="F1" s="419"/>
      <c r="G1" s="419"/>
      <c r="P1" s="407" t="s">
        <v>286</v>
      </c>
      <c r="R1" s="407"/>
      <c r="S1" s="407"/>
    </row>
    <row r="2" spans="1:5" ht="18.75">
      <c r="A2" s="454"/>
      <c r="E2" s="1049" t="str">
        <f>1a!E2</f>
        <v>TRƯỜNG TRUNG HỌC CƠ SỞ NGUYỄN TRUNG TRỰC</v>
      </c>
    </row>
    <row r="3" ht="18.75">
      <c r="A3" s="454"/>
    </row>
    <row r="4" spans="2:19" ht="21.75" customHeight="1">
      <c r="B4" s="454"/>
      <c r="C4" s="1359" t="s">
        <v>609</v>
      </c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454"/>
      <c r="P4" s="454"/>
      <c r="Q4" s="454"/>
      <c r="R4" s="454"/>
      <c r="S4" s="454"/>
    </row>
    <row r="5" spans="2:19" ht="16.5" thickBot="1"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</row>
    <row r="6" spans="1:16" s="389" customFormat="1" ht="48.75" customHeight="1" thickBot="1">
      <c r="A6" s="1429" t="s">
        <v>368</v>
      </c>
      <c r="B6" s="1429" t="s">
        <v>267</v>
      </c>
      <c r="C6" s="1429" t="s">
        <v>193</v>
      </c>
      <c r="D6" s="1426" t="s">
        <v>194</v>
      </c>
      <c r="E6" s="1428" t="s">
        <v>602</v>
      </c>
      <c r="F6" s="1424"/>
      <c r="G6" s="1424"/>
      <c r="H6" s="1425"/>
      <c r="I6" s="1382" t="s">
        <v>603</v>
      </c>
      <c r="J6" s="1424"/>
      <c r="K6" s="1424"/>
      <c r="L6" s="1424"/>
      <c r="M6" s="1382" t="s">
        <v>604</v>
      </c>
      <c r="N6" s="1424"/>
      <c r="O6" s="1424"/>
      <c r="P6" s="1425"/>
    </row>
    <row r="7" spans="1:16" s="389" customFormat="1" ht="78.75" customHeight="1" thickBot="1">
      <c r="A7" s="1430"/>
      <c r="B7" s="1430"/>
      <c r="C7" s="1430"/>
      <c r="D7" s="1427"/>
      <c r="E7" s="504" t="s">
        <v>196</v>
      </c>
      <c r="F7" s="505" t="s">
        <v>268</v>
      </c>
      <c r="G7" s="505" t="s">
        <v>195</v>
      </c>
      <c r="H7" s="503" t="s">
        <v>395</v>
      </c>
      <c r="I7" s="504" t="s">
        <v>196</v>
      </c>
      <c r="J7" s="505" t="s">
        <v>197</v>
      </c>
      <c r="K7" s="505" t="s">
        <v>270</v>
      </c>
      <c r="L7" s="503" t="s">
        <v>395</v>
      </c>
      <c r="M7" s="504" t="s">
        <v>196</v>
      </c>
      <c r="N7" s="505" t="s">
        <v>268</v>
      </c>
      <c r="O7" s="505" t="s">
        <v>195</v>
      </c>
      <c r="P7" s="502" t="s">
        <v>395</v>
      </c>
    </row>
    <row r="8" spans="1:16" ht="17.25" customHeight="1" thickBot="1">
      <c r="A8" s="634">
        <v>1</v>
      </c>
      <c r="B8" s="635">
        <v>2</v>
      </c>
      <c r="C8" s="636">
        <v>3</v>
      </c>
      <c r="D8" s="637">
        <v>4</v>
      </c>
      <c r="E8" s="638">
        <v>5</v>
      </c>
      <c r="F8" s="639">
        <v>6</v>
      </c>
      <c r="G8" s="640">
        <v>7</v>
      </c>
      <c r="H8" s="635">
        <v>8</v>
      </c>
      <c r="I8" s="641">
        <v>9</v>
      </c>
      <c r="J8" s="639">
        <v>10</v>
      </c>
      <c r="K8" s="639">
        <v>11</v>
      </c>
      <c r="L8" s="639">
        <v>12</v>
      </c>
      <c r="M8" s="641">
        <v>13</v>
      </c>
      <c r="N8" s="639">
        <v>14</v>
      </c>
      <c r="O8" s="639">
        <v>15</v>
      </c>
      <c r="P8" s="642">
        <v>16</v>
      </c>
    </row>
    <row r="9" spans="1:16" ht="111" customHeight="1" thickBot="1">
      <c r="A9" s="1218" t="s">
        <v>581</v>
      </c>
      <c r="B9" s="1219" t="s">
        <v>579</v>
      </c>
      <c r="C9" s="1219" t="s">
        <v>580</v>
      </c>
      <c r="D9" s="1220" t="s">
        <v>585</v>
      </c>
      <c r="E9" s="1221">
        <f>SUM(F9:H9)</f>
        <v>1</v>
      </c>
      <c r="F9" s="1222">
        <v>1</v>
      </c>
      <c r="G9" s="1223"/>
      <c r="H9" s="1224"/>
      <c r="I9" s="1221">
        <f>SUM(J9:L9)</f>
        <v>1</v>
      </c>
      <c r="J9" s="1222">
        <v>1</v>
      </c>
      <c r="K9" s="1225">
        <f>SUM(3b!D12:D16,3b!E13:E16,3b!D18:E18,3b!D21:E23,3b!D25:E29,3b!D31:E47)</f>
        <v>0</v>
      </c>
      <c r="L9" s="1226">
        <f>SUM(3b!F17:G17,3b!F19:G20)</f>
        <v>0</v>
      </c>
      <c r="M9" s="1221">
        <f>SUM(N9:P9)</f>
        <v>1</v>
      </c>
      <c r="N9" s="1222">
        <v>1</v>
      </c>
      <c r="O9" s="1225">
        <f>SUM(3b!I12:I16,3b!I18,3b!I21:I23,3b!I25:I29,3b!I31:I47)</f>
        <v>0</v>
      </c>
      <c r="P9" s="1226">
        <f>SUM(3b!J17,3b!J19,3b!J20)</f>
        <v>0</v>
      </c>
    </row>
    <row r="10" spans="4:19" ht="15.75">
      <c r="D10" s="394"/>
      <c r="E10" s="394"/>
      <c r="F10" s="394"/>
      <c r="G10" s="390"/>
      <c r="H10" s="390"/>
      <c r="I10" s="419"/>
      <c r="J10" s="419"/>
      <c r="K10" s="419"/>
      <c r="Q10" s="621"/>
      <c r="R10" s="621"/>
      <c r="S10" s="621"/>
    </row>
    <row r="11" spans="3:19" ht="15.75">
      <c r="C11" s="519"/>
      <c r="D11" s="632"/>
      <c r="E11" s="632"/>
      <c r="F11" s="632"/>
      <c r="G11" s="390"/>
      <c r="H11" s="390"/>
      <c r="I11" s="400"/>
      <c r="J11" s="400"/>
      <c r="L11" s="524"/>
      <c r="M11" s="524" t="str">
        <f ca="1">'Thong tin don vi'!E6&amp;", ngày "&amp;DAY(NOW())&amp;" tháng "&amp;MONTH(NOW())&amp;" năm "&amp;YEAR(NOW())</f>
        <v>Bình Hòa, ngày 12 tháng 3 năm 2018</v>
      </c>
      <c r="N11" s="525"/>
      <c r="O11" s="525"/>
      <c r="P11" s="525"/>
      <c r="Q11" s="622"/>
      <c r="R11" s="622"/>
      <c r="S11" s="622"/>
    </row>
    <row r="12" spans="3:19" ht="16.5">
      <c r="C12" s="1049" t="s">
        <v>587</v>
      </c>
      <c r="D12" s="390"/>
      <c r="E12" s="390"/>
      <c r="F12" s="390"/>
      <c r="G12" s="390"/>
      <c r="H12" s="390"/>
      <c r="I12" s="563"/>
      <c r="J12" s="563"/>
      <c r="L12" s="501"/>
      <c r="M12" s="1034" t="s">
        <v>588</v>
      </c>
      <c r="N12" s="3"/>
      <c r="O12" s="3"/>
      <c r="P12" s="3"/>
      <c r="Q12" s="563"/>
      <c r="R12" s="563"/>
      <c r="S12" s="563"/>
    </row>
    <row r="13" spans="2:19" ht="15.75">
      <c r="B13" s="390"/>
      <c r="C13" s="390"/>
      <c r="D13" s="390"/>
      <c r="E13" s="390"/>
      <c r="F13" s="390"/>
      <c r="G13" s="390"/>
      <c r="H13" s="390"/>
      <c r="I13" s="390"/>
      <c r="J13" s="390"/>
      <c r="L13" s="524"/>
      <c r="M13" s="525"/>
      <c r="N13" s="525"/>
      <c r="O13" s="525"/>
      <c r="P13" s="525"/>
      <c r="Q13" s="390"/>
      <c r="R13" s="390"/>
      <c r="S13" s="390"/>
    </row>
    <row r="14" spans="2:6" ht="15.75">
      <c r="B14" s="390"/>
      <c r="C14" s="390"/>
      <c r="D14" s="390"/>
      <c r="E14" s="390"/>
      <c r="F14" s="390"/>
    </row>
    <row r="15" spans="2:6" ht="15.75">
      <c r="B15" s="390"/>
      <c r="C15" s="390"/>
      <c r="D15" s="390"/>
      <c r="E15" s="390"/>
      <c r="F15" s="390"/>
    </row>
    <row r="16" spans="2:6" ht="15.75">
      <c r="B16" s="390"/>
      <c r="C16" s="390"/>
      <c r="D16" s="390"/>
      <c r="E16" s="390"/>
      <c r="F16" s="390"/>
    </row>
    <row r="17" spans="2:13" ht="15.75">
      <c r="B17" s="390"/>
      <c r="C17" s="398" t="str">
        <f>IF('Thong tin don vi'!E10="","",'Thong tin don vi'!E10)</f>
        <v>B</v>
      </c>
      <c r="D17" s="390"/>
      <c r="E17" s="390"/>
      <c r="F17" s="390"/>
      <c r="M17" s="386" t="str">
        <f>IF('Thong tin don vi'!E8="","",'Thong tin don vi'!E8)</f>
        <v>A</v>
      </c>
    </row>
    <row r="18" spans="2:6" ht="15.75">
      <c r="B18" s="390"/>
      <c r="C18" s="390"/>
      <c r="D18" s="390"/>
      <c r="E18" s="390"/>
      <c r="F18" s="390"/>
    </row>
    <row r="19" spans="2:6" ht="15.75">
      <c r="B19" s="390"/>
      <c r="C19" s="390"/>
      <c r="D19" s="390"/>
      <c r="E19" s="390"/>
      <c r="F19" s="390"/>
    </row>
    <row r="20" spans="2:6" ht="15.75">
      <c r="B20" s="390"/>
      <c r="C20" s="390"/>
      <c r="D20" s="390"/>
      <c r="E20" s="390"/>
      <c r="F20" s="390"/>
    </row>
    <row r="21" spans="2:6" ht="15.75">
      <c r="B21" s="390"/>
      <c r="C21" s="390"/>
      <c r="D21" s="390"/>
      <c r="E21" s="390"/>
      <c r="F21" s="390"/>
    </row>
    <row r="22" spans="2:6" ht="15.75">
      <c r="B22" s="390"/>
      <c r="C22" s="390"/>
      <c r="D22" s="390"/>
      <c r="E22" s="390"/>
      <c r="F22" s="390"/>
    </row>
    <row r="23" spans="2:6" ht="15.75">
      <c r="B23" s="390"/>
      <c r="C23" s="390"/>
      <c r="D23" s="390"/>
      <c r="E23" s="390"/>
      <c r="F23" s="390"/>
    </row>
    <row r="24" spans="2:6" ht="15.75">
      <c r="B24" s="390"/>
      <c r="C24" s="390"/>
      <c r="D24" s="390"/>
      <c r="E24" s="390"/>
      <c r="F24" s="390"/>
    </row>
    <row r="25" spans="2:6" ht="15.75">
      <c r="B25" s="390"/>
      <c r="C25" s="390"/>
      <c r="D25" s="390"/>
      <c r="E25" s="390"/>
      <c r="F25" s="390"/>
    </row>
    <row r="26" spans="2:6" ht="15.75">
      <c r="B26" s="390"/>
      <c r="C26" s="390"/>
      <c r="D26" s="390"/>
      <c r="E26" s="390"/>
      <c r="F26" s="390"/>
    </row>
    <row r="27" spans="2:6" ht="15.75">
      <c r="B27" s="390"/>
      <c r="C27" s="390"/>
      <c r="D27" s="390"/>
      <c r="E27" s="390"/>
      <c r="F27" s="390"/>
    </row>
    <row r="28" spans="2:6" ht="15.75">
      <c r="B28" s="390"/>
      <c r="C28" s="390"/>
      <c r="D28" s="390"/>
      <c r="E28" s="390"/>
      <c r="F28" s="390"/>
    </row>
    <row r="29" spans="2:6" ht="15.75">
      <c r="B29" s="390"/>
      <c r="C29" s="390"/>
      <c r="D29" s="390"/>
      <c r="E29" s="390"/>
      <c r="F29" s="390"/>
    </row>
    <row r="30" spans="2:6" ht="15.75">
      <c r="B30" s="390"/>
      <c r="C30" s="390"/>
      <c r="D30" s="390"/>
      <c r="E30" s="390"/>
      <c r="F30" s="390"/>
    </row>
    <row r="31" spans="2:6" ht="15.75">
      <c r="B31" s="390"/>
      <c r="C31" s="390"/>
      <c r="D31" s="390"/>
      <c r="E31" s="390"/>
      <c r="F31" s="390"/>
    </row>
    <row r="32" spans="2:6" ht="15.75">
      <c r="B32" s="390"/>
      <c r="C32" s="390"/>
      <c r="D32" s="390"/>
      <c r="E32" s="390"/>
      <c r="F32" s="390"/>
    </row>
  </sheetData>
  <sheetProtection/>
  <mergeCells count="8">
    <mergeCell ref="M6:P6"/>
    <mergeCell ref="C4:N4"/>
    <mergeCell ref="A6:A7"/>
    <mergeCell ref="C6:C7"/>
    <mergeCell ref="D6:D7"/>
    <mergeCell ref="E6:H6"/>
    <mergeCell ref="I6:L6"/>
    <mergeCell ref="B6:B7"/>
  </mergeCells>
  <printOptions/>
  <pageMargins left="0.41" right="0.17" top="0.71" bottom="1" header="0.5" footer="0.5"/>
  <pageSetup horizontalDpi="300" verticalDpi="3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6"/>
  <sheetViews>
    <sheetView view="pageBreakPreview" zoomScaleSheetLayoutView="100" zoomScalePageLayoutView="0" workbookViewId="0" topLeftCell="A1">
      <selection activeCell="A1" sqref="A1:E2"/>
    </sheetView>
  </sheetViews>
  <sheetFormatPr defaultColWidth="9.140625" defaultRowHeight="12.75"/>
  <cols>
    <col min="1" max="1" width="13.00390625" style="2" customWidth="1"/>
    <col min="2" max="2" width="6.57421875" style="2" bestFit="1" customWidth="1"/>
    <col min="3" max="10" width="4.8515625" style="2" customWidth="1"/>
    <col min="11" max="11" width="6.140625" style="2" customWidth="1"/>
    <col min="12" max="18" width="4.8515625" style="2" customWidth="1"/>
    <col min="19" max="19" width="6.28125" style="2" customWidth="1"/>
    <col min="20" max="26" width="4.8515625" style="2" customWidth="1"/>
    <col min="27" max="16384" width="9.140625" style="2" customWidth="1"/>
  </cols>
  <sheetData>
    <row r="1" spans="1:26" ht="15.75">
      <c r="A1" s="1486" t="s">
        <v>143</v>
      </c>
      <c r="B1" s="1486"/>
      <c r="C1" s="1486"/>
      <c r="D1" s="1486"/>
      <c r="E1" s="1486"/>
      <c r="F1" s="3"/>
      <c r="G1" s="3"/>
      <c r="I1" s="1485" t="s">
        <v>250</v>
      </c>
      <c r="J1" s="1485"/>
      <c r="K1" s="1485"/>
      <c r="L1" s="1485"/>
      <c r="M1" s="1485"/>
      <c r="N1" s="1485"/>
      <c r="O1" s="1485"/>
      <c r="P1" s="1485"/>
      <c r="Q1" s="1485"/>
      <c r="R1" s="1485"/>
      <c r="S1" s="1485"/>
      <c r="T1" s="525"/>
      <c r="U1" s="525"/>
      <c r="V1" s="525"/>
      <c r="W1" s="525"/>
      <c r="X1" s="1414" t="s">
        <v>135</v>
      </c>
      <c r="Y1" s="1414"/>
      <c r="Z1" s="1414"/>
    </row>
    <row r="2" spans="1:26" ht="15.75">
      <c r="A2" s="1486" t="s">
        <v>293</v>
      </c>
      <c r="B2" s="1486"/>
      <c r="C2" s="1486"/>
      <c r="D2" s="1486"/>
      <c r="E2" s="148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>
      <c r="A3" s="3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21.75" customHeight="1">
      <c r="A4" s="1359" t="s">
        <v>136</v>
      </c>
      <c r="B4" s="1359"/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1359"/>
      <c r="S4" s="1359"/>
      <c r="T4" s="1359"/>
      <c r="U4" s="1359"/>
      <c r="V4" s="1359"/>
      <c r="W4" s="1359"/>
      <c r="X4" s="1359"/>
      <c r="Y4" s="1359"/>
      <c r="Z4" s="899"/>
    </row>
    <row r="5" spans="1:26" ht="18" customHeight="1">
      <c r="A5" s="1417" t="s">
        <v>431</v>
      </c>
      <c r="B5" s="1417"/>
      <c r="C5" s="1417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P5" s="1417"/>
      <c r="Q5" s="1417"/>
      <c r="R5" s="1417"/>
      <c r="S5" s="1417"/>
      <c r="T5" s="1417"/>
      <c r="U5" s="1417"/>
      <c r="V5" s="1417"/>
      <c r="W5" s="1417"/>
      <c r="X5" s="1417"/>
      <c r="Y5" s="1417"/>
      <c r="Z5" s="1417"/>
    </row>
    <row r="6" ht="16.5" thickBot="1">
      <c r="A6" s="3"/>
    </row>
    <row r="7" spans="1:26" s="17" customFormat="1" ht="16.5" customHeight="1" thickBot="1">
      <c r="A7" s="1504" t="s">
        <v>4</v>
      </c>
      <c r="B7" s="1490" t="s">
        <v>67</v>
      </c>
      <c r="C7" s="1506" t="s">
        <v>0</v>
      </c>
      <c r="D7" s="1507"/>
      <c r="E7" s="1507"/>
      <c r="F7" s="1507"/>
      <c r="G7" s="1507"/>
      <c r="H7" s="1507"/>
      <c r="I7" s="1507"/>
      <c r="J7" s="1508"/>
      <c r="K7" s="1506" t="s">
        <v>1</v>
      </c>
      <c r="L7" s="1507"/>
      <c r="M7" s="1507"/>
      <c r="N7" s="1507"/>
      <c r="O7" s="1507"/>
      <c r="P7" s="1507"/>
      <c r="Q7" s="1507"/>
      <c r="R7" s="1507"/>
      <c r="S7" s="1490" t="s">
        <v>381</v>
      </c>
      <c r="T7" s="1495" t="s">
        <v>2</v>
      </c>
      <c r="U7" s="1496"/>
      <c r="V7" s="1495" t="s">
        <v>3</v>
      </c>
      <c r="W7" s="1497"/>
      <c r="X7" s="1497"/>
      <c r="Y7" s="1497"/>
      <c r="Z7" s="1496"/>
    </row>
    <row r="8" spans="1:26" s="17" customFormat="1" ht="16.5" customHeight="1">
      <c r="A8" s="1505"/>
      <c r="B8" s="1503" t="s">
        <v>5</v>
      </c>
      <c r="C8" s="1501" t="s">
        <v>61</v>
      </c>
      <c r="D8" s="1509" t="s">
        <v>6</v>
      </c>
      <c r="E8" s="1510"/>
      <c r="F8" s="1510"/>
      <c r="G8" s="1510"/>
      <c r="H8" s="1510"/>
      <c r="I8" s="1510"/>
      <c r="J8" s="1511"/>
      <c r="K8" s="1501" t="s">
        <v>61</v>
      </c>
      <c r="L8" s="1509" t="s">
        <v>6</v>
      </c>
      <c r="M8" s="1510"/>
      <c r="N8" s="1510"/>
      <c r="O8" s="1510"/>
      <c r="P8" s="1510"/>
      <c r="Q8" s="1510"/>
      <c r="R8" s="1510"/>
      <c r="S8" s="1491"/>
      <c r="T8" s="1492" t="s">
        <v>63</v>
      </c>
      <c r="U8" s="1488" t="s">
        <v>64</v>
      </c>
      <c r="V8" s="1493" t="s">
        <v>7</v>
      </c>
      <c r="W8" s="1487" t="s">
        <v>8</v>
      </c>
      <c r="X8" s="1487" t="s">
        <v>9</v>
      </c>
      <c r="Y8" s="1487" t="s">
        <v>65</v>
      </c>
      <c r="Z8" s="1488" t="s">
        <v>66</v>
      </c>
    </row>
    <row r="9" spans="1:26" s="17" customFormat="1" ht="16.5" customHeight="1" thickBot="1">
      <c r="A9" s="1505"/>
      <c r="B9" s="1503"/>
      <c r="C9" s="1502"/>
      <c r="D9" s="18">
        <v>6</v>
      </c>
      <c r="E9" s="19">
        <v>7</v>
      </c>
      <c r="F9" s="18">
        <v>8</v>
      </c>
      <c r="G9" s="19">
        <v>9</v>
      </c>
      <c r="H9" s="18">
        <v>10</v>
      </c>
      <c r="I9" s="19">
        <v>11</v>
      </c>
      <c r="J9" s="20">
        <v>12</v>
      </c>
      <c r="K9" s="1502"/>
      <c r="L9" s="19">
        <v>6</v>
      </c>
      <c r="M9" s="18">
        <v>7</v>
      </c>
      <c r="N9" s="19">
        <v>8</v>
      </c>
      <c r="O9" s="18">
        <v>9</v>
      </c>
      <c r="P9" s="19">
        <v>10</v>
      </c>
      <c r="Q9" s="18">
        <v>11</v>
      </c>
      <c r="R9" s="21">
        <v>12</v>
      </c>
      <c r="S9" s="1491"/>
      <c r="T9" s="1407"/>
      <c r="U9" s="1489"/>
      <c r="V9" s="1494"/>
      <c r="W9" s="1410"/>
      <c r="X9" s="1410"/>
      <c r="Y9" s="1410"/>
      <c r="Z9" s="1489"/>
    </row>
    <row r="10" spans="1:26" s="35" customFormat="1" ht="12" thickBot="1">
      <c r="A10" s="22">
        <v>1</v>
      </c>
      <c r="B10" s="23">
        <v>2</v>
      </c>
      <c r="C10" s="23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6">
        <v>10</v>
      </c>
      <c r="K10" s="27">
        <v>11</v>
      </c>
      <c r="L10" s="25">
        <v>12</v>
      </c>
      <c r="M10" s="24">
        <v>13</v>
      </c>
      <c r="N10" s="25">
        <v>14</v>
      </c>
      <c r="O10" s="24">
        <v>15</v>
      </c>
      <c r="P10" s="25">
        <v>16</v>
      </c>
      <c r="Q10" s="24">
        <v>17</v>
      </c>
      <c r="R10" s="28">
        <v>18</v>
      </c>
      <c r="S10" s="22">
        <v>19</v>
      </c>
      <c r="T10" s="29">
        <v>20</v>
      </c>
      <c r="U10" s="30">
        <v>21</v>
      </c>
      <c r="V10" s="31">
        <v>22</v>
      </c>
      <c r="W10" s="32">
        <v>23</v>
      </c>
      <c r="X10" s="32">
        <v>24</v>
      </c>
      <c r="Y10" s="33">
        <v>25</v>
      </c>
      <c r="Z10" s="34">
        <v>26</v>
      </c>
    </row>
    <row r="11" spans="1:26" s="3" customFormat="1" ht="21" customHeight="1" thickBot="1">
      <c r="A11" s="36" t="s">
        <v>410</v>
      </c>
      <c r="B11" s="42"/>
      <c r="C11" s="104">
        <f aca="true" t="shared" si="0" ref="C11:R11">SUM(C12:C13)</f>
        <v>0</v>
      </c>
      <c r="D11" s="105">
        <f t="shared" si="0"/>
        <v>0</v>
      </c>
      <c r="E11" s="106">
        <f t="shared" si="0"/>
        <v>0</v>
      </c>
      <c r="F11" s="105">
        <f t="shared" si="0"/>
        <v>0</v>
      </c>
      <c r="G11" s="106">
        <f t="shared" si="0"/>
        <v>0</v>
      </c>
      <c r="H11" s="105">
        <f t="shared" si="0"/>
        <v>0</v>
      </c>
      <c r="I11" s="106">
        <f t="shared" si="0"/>
        <v>0</v>
      </c>
      <c r="J11" s="107">
        <f t="shared" si="0"/>
        <v>0</v>
      </c>
      <c r="K11" s="108">
        <f t="shared" si="0"/>
        <v>0</v>
      </c>
      <c r="L11" s="106">
        <f t="shared" si="0"/>
        <v>0</v>
      </c>
      <c r="M11" s="105">
        <f t="shared" si="0"/>
        <v>0</v>
      </c>
      <c r="N11" s="106">
        <f t="shared" si="0"/>
        <v>0</v>
      </c>
      <c r="O11" s="105">
        <f t="shared" si="0"/>
        <v>0</v>
      </c>
      <c r="P11" s="106">
        <f t="shared" si="0"/>
        <v>0</v>
      </c>
      <c r="Q11" s="105">
        <f t="shared" si="0"/>
        <v>0</v>
      </c>
      <c r="R11" s="109">
        <f t="shared" si="0"/>
        <v>0</v>
      </c>
      <c r="S11" s="110"/>
      <c r="T11" s="111">
        <f aca="true" t="shared" si="1" ref="T11:Z11">SUM(T12:T13)</f>
        <v>0</v>
      </c>
      <c r="U11" s="107">
        <f t="shared" si="1"/>
        <v>0</v>
      </c>
      <c r="V11" s="111">
        <f t="shared" si="1"/>
        <v>0</v>
      </c>
      <c r="W11" s="105">
        <f t="shared" si="1"/>
        <v>0</v>
      </c>
      <c r="X11" s="105">
        <f t="shared" si="1"/>
        <v>0</v>
      </c>
      <c r="Y11" s="105">
        <f t="shared" si="1"/>
        <v>0</v>
      </c>
      <c r="Z11" s="107">
        <f t="shared" si="1"/>
        <v>0</v>
      </c>
    </row>
    <row r="12" spans="1:26" ht="21" customHeight="1">
      <c r="A12" s="37" t="s">
        <v>10</v>
      </c>
      <c r="B12" s="112"/>
      <c r="C12" s="113">
        <f>SUM(D12:J12)</f>
        <v>0</v>
      </c>
      <c r="D12" s="114"/>
      <c r="E12" s="115"/>
      <c r="F12" s="114"/>
      <c r="G12" s="115"/>
      <c r="H12" s="114"/>
      <c r="I12" s="115"/>
      <c r="J12" s="116"/>
      <c r="K12" s="117">
        <f>SUM(L12:R12)</f>
        <v>0</v>
      </c>
      <c r="L12" s="115"/>
      <c r="M12" s="114"/>
      <c r="N12" s="115"/>
      <c r="O12" s="114"/>
      <c r="P12" s="115"/>
      <c r="Q12" s="114"/>
      <c r="R12" s="118"/>
      <c r="S12" s="51"/>
      <c r="T12" s="119"/>
      <c r="U12" s="116"/>
      <c r="V12" s="119"/>
      <c r="W12" s="114"/>
      <c r="X12" s="114"/>
      <c r="Y12" s="114"/>
      <c r="Z12" s="116"/>
    </row>
    <row r="13" spans="1:26" ht="21" customHeight="1" thickBot="1">
      <c r="A13" s="120" t="s">
        <v>11</v>
      </c>
      <c r="B13" s="121"/>
      <c r="C13" s="122">
        <f>SUM(D13:J13)</f>
        <v>0</v>
      </c>
      <c r="D13" s="123"/>
      <c r="E13" s="124"/>
      <c r="F13" s="123"/>
      <c r="G13" s="124"/>
      <c r="H13" s="123"/>
      <c r="I13" s="124"/>
      <c r="J13" s="125"/>
      <c r="K13" s="126">
        <f>SUM(L13:R13)</f>
        <v>0</v>
      </c>
      <c r="L13" s="124"/>
      <c r="M13" s="123"/>
      <c r="N13" s="124"/>
      <c r="O13" s="123"/>
      <c r="P13" s="124"/>
      <c r="Q13" s="123"/>
      <c r="R13" s="127"/>
      <c r="S13" s="128"/>
      <c r="T13" s="129"/>
      <c r="U13" s="125"/>
      <c r="V13" s="129"/>
      <c r="W13" s="123"/>
      <c r="X13" s="123"/>
      <c r="Y13" s="123"/>
      <c r="Z13" s="125"/>
    </row>
    <row r="14" spans="1:26" s="3" customFormat="1" ht="21" customHeight="1" thickBot="1">
      <c r="A14" s="36" t="s">
        <v>452</v>
      </c>
      <c r="B14" s="42"/>
      <c r="C14" s="104">
        <f aca="true" t="shared" si="2" ref="C14:R14">SUM(C15:C16)</f>
        <v>0</v>
      </c>
      <c r="D14" s="105">
        <f t="shared" si="2"/>
        <v>0</v>
      </c>
      <c r="E14" s="106">
        <f t="shared" si="2"/>
        <v>0</v>
      </c>
      <c r="F14" s="105">
        <f t="shared" si="2"/>
        <v>0</v>
      </c>
      <c r="G14" s="106">
        <f t="shared" si="2"/>
        <v>0</v>
      </c>
      <c r="H14" s="105">
        <f t="shared" si="2"/>
        <v>0</v>
      </c>
      <c r="I14" s="106">
        <f t="shared" si="2"/>
        <v>0</v>
      </c>
      <c r="J14" s="107">
        <f t="shared" si="2"/>
        <v>0</v>
      </c>
      <c r="K14" s="108">
        <f t="shared" si="2"/>
        <v>0</v>
      </c>
      <c r="L14" s="106">
        <f t="shared" si="2"/>
        <v>0</v>
      </c>
      <c r="M14" s="105">
        <f t="shared" si="2"/>
        <v>0</v>
      </c>
      <c r="N14" s="106">
        <f t="shared" si="2"/>
        <v>0</v>
      </c>
      <c r="O14" s="105">
        <f t="shared" si="2"/>
        <v>0</v>
      </c>
      <c r="P14" s="106">
        <f t="shared" si="2"/>
        <v>0</v>
      </c>
      <c r="Q14" s="105">
        <f t="shared" si="2"/>
        <v>0</v>
      </c>
      <c r="R14" s="109">
        <f t="shared" si="2"/>
        <v>0</v>
      </c>
      <c r="S14" s="110"/>
      <c r="T14" s="111">
        <f aca="true" t="shared" si="3" ref="T14:Z14">SUM(T15:T16)</f>
        <v>0</v>
      </c>
      <c r="U14" s="107">
        <f t="shared" si="3"/>
        <v>0</v>
      </c>
      <c r="V14" s="111">
        <f t="shared" si="3"/>
        <v>0</v>
      </c>
      <c r="W14" s="105">
        <f t="shared" si="3"/>
        <v>0</v>
      </c>
      <c r="X14" s="105">
        <f t="shared" si="3"/>
        <v>0</v>
      </c>
      <c r="Y14" s="105">
        <f t="shared" si="3"/>
        <v>0</v>
      </c>
      <c r="Z14" s="107">
        <f t="shared" si="3"/>
        <v>0</v>
      </c>
    </row>
    <row r="15" spans="1:26" ht="21" customHeight="1">
      <c r="A15" s="37" t="s">
        <v>10</v>
      </c>
      <c r="B15" s="112"/>
      <c r="C15" s="113">
        <f>SUM(D15:J15)</f>
        <v>0</v>
      </c>
      <c r="D15" s="114"/>
      <c r="E15" s="115"/>
      <c r="F15" s="114"/>
      <c r="G15" s="115"/>
      <c r="H15" s="114"/>
      <c r="I15" s="115"/>
      <c r="J15" s="116"/>
      <c r="K15" s="117">
        <f>SUM(L15:R15)</f>
        <v>0</v>
      </c>
      <c r="L15" s="115"/>
      <c r="M15" s="114"/>
      <c r="N15" s="115"/>
      <c r="O15" s="114"/>
      <c r="P15" s="115"/>
      <c r="Q15" s="114"/>
      <c r="R15" s="118"/>
      <c r="S15" s="51"/>
      <c r="T15" s="119"/>
      <c r="U15" s="116"/>
      <c r="V15" s="119"/>
      <c r="W15" s="114"/>
      <c r="X15" s="114"/>
      <c r="Y15" s="114"/>
      <c r="Z15" s="116"/>
    </row>
    <row r="16" spans="1:26" ht="21" customHeight="1" thickBot="1">
      <c r="A16" s="120" t="s">
        <v>11</v>
      </c>
      <c r="B16" s="121"/>
      <c r="C16" s="122">
        <f>SUM(D16:J16)</f>
        <v>0</v>
      </c>
      <c r="D16" s="123"/>
      <c r="E16" s="124"/>
      <c r="F16" s="123"/>
      <c r="G16" s="124"/>
      <c r="H16" s="123"/>
      <c r="I16" s="124"/>
      <c r="J16" s="125"/>
      <c r="K16" s="126">
        <f>SUM(L16:R16)</f>
        <v>0</v>
      </c>
      <c r="L16" s="124"/>
      <c r="M16" s="123"/>
      <c r="N16" s="124"/>
      <c r="O16" s="123"/>
      <c r="P16" s="124"/>
      <c r="Q16" s="123"/>
      <c r="R16" s="127"/>
      <c r="S16" s="128"/>
      <c r="T16" s="129"/>
      <c r="U16" s="125"/>
      <c r="V16" s="129"/>
      <c r="W16" s="123"/>
      <c r="X16" s="123"/>
      <c r="Y16" s="123"/>
      <c r="Z16" s="125"/>
    </row>
    <row r="17" spans="1:26" ht="21" customHeight="1" thickBot="1">
      <c r="A17" s="1498" t="s">
        <v>263</v>
      </c>
      <c r="B17" s="1499"/>
      <c r="C17" s="1499"/>
      <c r="D17" s="1499"/>
      <c r="E17" s="1499"/>
      <c r="F17" s="1499"/>
      <c r="G17" s="1499"/>
      <c r="H17" s="1499"/>
      <c r="I17" s="1499"/>
      <c r="J17" s="1499"/>
      <c r="K17" s="1499"/>
      <c r="L17" s="1499"/>
      <c r="M17" s="1499"/>
      <c r="N17" s="1499"/>
      <c r="O17" s="1499"/>
      <c r="P17" s="1499"/>
      <c r="Q17" s="1499"/>
      <c r="R17" s="1499"/>
      <c r="S17" s="1499"/>
      <c r="T17" s="1499"/>
      <c r="U17" s="1499"/>
      <c r="V17" s="1499"/>
      <c r="W17" s="1499"/>
      <c r="X17" s="1499"/>
      <c r="Y17" s="1499"/>
      <c r="Z17" s="1500"/>
    </row>
    <row r="18" spans="1:26" s="3" customFormat="1" ht="21" customHeight="1" thickBot="1">
      <c r="A18" s="4" t="s">
        <v>12</v>
      </c>
      <c r="B18" s="42"/>
      <c r="C18" s="104">
        <f aca="true" t="shared" si="4" ref="C18:R18">SUM(C19:C20)</f>
        <v>0</v>
      </c>
      <c r="D18" s="105">
        <f t="shared" si="4"/>
        <v>0</v>
      </c>
      <c r="E18" s="106">
        <f t="shared" si="4"/>
        <v>0</v>
      </c>
      <c r="F18" s="105">
        <f t="shared" si="4"/>
        <v>0</v>
      </c>
      <c r="G18" s="106">
        <f t="shared" si="4"/>
        <v>0</v>
      </c>
      <c r="H18" s="105">
        <f t="shared" si="4"/>
        <v>0</v>
      </c>
      <c r="I18" s="106">
        <f t="shared" si="4"/>
        <v>0</v>
      </c>
      <c r="J18" s="107">
        <f t="shared" si="4"/>
        <v>0</v>
      </c>
      <c r="K18" s="108">
        <f t="shared" si="4"/>
        <v>0</v>
      </c>
      <c r="L18" s="106">
        <f t="shared" si="4"/>
        <v>0</v>
      </c>
      <c r="M18" s="105">
        <f t="shared" si="4"/>
        <v>0</v>
      </c>
      <c r="N18" s="106">
        <f t="shared" si="4"/>
        <v>0</v>
      </c>
      <c r="O18" s="105">
        <f t="shared" si="4"/>
        <v>0</v>
      </c>
      <c r="P18" s="106">
        <f t="shared" si="4"/>
        <v>0</v>
      </c>
      <c r="Q18" s="105">
        <f t="shared" si="4"/>
        <v>0</v>
      </c>
      <c r="R18" s="109">
        <f t="shared" si="4"/>
        <v>0</v>
      </c>
      <c r="S18" s="110"/>
      <c r="T18" s="111">
        <f aca="true" t="shared" si="5" ref="T18:Z18">SUM(T19:T20)</f>
        <v>0</v>
      </c>
      <c r="U18" s="107">
        <f t="shared" si="5"/>
        <v>0</v>
      </c>
      <c r="V18" s="111">
        <f t="shared" si="5"/>
        <v>0</v>
      </c>
      <c r="W18" s="105">
        <f t="shared" si="5"/>
        <v>0</v>
      </c>
      <c r="X18" s="105">
        <f t="shared" si="5"/>
        <v>0</v>
      </c>
      <c r="Y18" s="105">
        <f t="shared" si="5"/>
        <v>0</v>
      </c>
      <c r="Z18" s="107">
        <f t="shared" si="5"/>
        <v>0</v>
      </c>
    </row>
    <row r="19" spans="1:26" ht="21" customHeight="1">
      <c r="A19" s="38" t="s">
        <v>10</v>
      </c>
      <c r="B19" s="112"/>
      <c r="C19" s="113">
        <f>SUM(D19:J19)</f>
        <v>0</v>
      </c>
      <c r="D19" s="130">
        <f>IF(D12&lt;D15,D15-D12,0)</f>
        <v>0</v>
      </c>
      <c r="E19" s="131">
        <f aca="true" t="shared" si="6" ref="E19:J19">IF(E12&lt;E15,E15-E12,0)</f>
        <v>0</v>
      </c>
      <c r="F19" s="130">
        <f t="shared" si="6"/>
        <v>0</v>
      </c>
      <c r="G19" s="131">
        <f t="shared" si="6"/>
        <v>0</v>
      </c>
      <c r="H19" s="130">
        <f t="shared" si="6"/>
        <v>0</v>
      </c>
      <c r="I19" s="131">
        <f t="shared" si="6"/>
        <v>0</v>
      </c>
      <c r="J19" s="132">
        <f t="shared" si="6"/>
        <v>0</v>
      </c>
      <c r="K19" s="117">
        <f>SUM(L19:R19)</f>
        <v>0</v>
      </c>
      <c r="L19" s="131">
        <f aca="true" t="shared" si="7" ref="L19:R20">IF(L12&lt;L15,L15-L12,0)</f>
        <v>0</v>
      </c>
      <c r="M19" s="130">
        <f t="shared" si="7"/>
        <v>0</v>
      </c>
      <c r="N19" s="131">
        <f t="shared" si="7"/>
        <v>0</v>
      </c>
      <c r="O19" s="130">
        <f t="shared" si="7"/>
        <v>0</v>
      </c>
      <c r="P19" s="131">
        <f t="shared" si="7"/>
        <v>0</v>
      </c>
      <c r="Q19" s="130">
        <f t="shared" si="7"/>
        <v>0</v>
      </c>
      <c r="R19" s="133">
        <f t="shared" si="7"/>
        <v>0</v>
      </c>
      <c r="S19" s="51"/>
      <c r="T19" s="134">
        <f aca="true" t="shared" si="8" ref="T19:Z20">IF(T12&lt;T15,T15-T12,0)</f>
        <v>0</v>
      </c>
      <c r="U19" s="132">
        <f t="shared" si="8"/>
        <v>0</v>
      </c>
      <c r="V19" s="134">
        <f t="shared" si="8"/>
        <v>0</v>
      </c>
      <c r="W19" s="130">
        <f t="shared" si="8"/>
        <v>0</v>
      </c>
      <c r="X19" s="130">
        <f t="shared" si="8"/>
        <v>0</v>
      </c>
      <c r="Y19" s="130">
        <f t="shared" si="8"/>
        <v>0</v>
      </c>
      <c r="Z19" s="132">
        <f t="shared" si="8"/>
        <v>0</v>
      </c>
    </row>
    <row r="20" spans="1:26" ht="21" customHeight="1" thickBot="1">
      <c r="A20" s="120" t="s">
        <v>11</v>
      </c>
      <c r="B20" s="121"/>
      <c r="C20" s="122">
        <f>SUM(D20:J20)</f>
        <v>0</v>
      </c>
      <c r="D20" s="135">
        <f aca="true" t="shared" si="9" ref="D20:J20">IF(D13&lt;D16,D16-D13,0)</f>
        <v>0</v>
      </c>
      <c r="E20" s="136">
        <f t="shared" si="9"/>
        <v>0</v>
      </c>
      <c r="F20" s="135">
        <f t="shared" si="9"/>
        <v>0</v>
      </c>
      <c r="G20" s="136">
        <f t="shared" si="9"/>
        <v>0</v>
      </c>
      <c r="H20" s="135">
        <f t="shared" si="9"/>
        <v>0</v>
      </c>
      <c r="I20" s="136">
        <f t="shared" si="9"/>
        <v>0</v>
      </c>
      <c r="J20" s="137">
        <f t="shared" si="9"/>
        <v>0</v>
      </c>
      <c r="K20" s="126">
        <f>SUM(L20:R20)</f>
        <v>0</v>
      </c>
      <c r="L20" s="136">
        <f t="shared" si="7"/>
        <v>0</v>
      </c>
      <c r="M20" s="135">
        <f t="shared" si="7"/>
        <v>0</v>
      </c>
      <c r="N20" s="136">
        <f t="shared" si="7"/>
        <v>0</v>
      </c>
      <c r="O20" s="135">
        <f t="shared" si="7"/>
        <v>0</v>
      </c>
      <c r="P20" s="136">
        <f t="shared" si="7"/>
        <v>0</v>
      </c>
      <c r="Q20" s="135">
        <f t="shared" si="7"/>
        <v>0</v>
      </c>
      <c r="R20" s="138">
        <f t="shared" si="7"/>
        <v>0</v>
      </c>
      <c r="S20" s="128"/>
      <c r="T20" s="139">
        <f t="shared" si="8"/>
        <v>0</v>
      </c>
      <c r="U20" s="137">
        <f t="shared" si="8"/>
        <v>0</v>
      </c>
      <c r="V20" s="139">
        <f t="shared" si="8"/>
        <v>0</v>
      </c>
      <c r="W20" s="135">
        <f t="shared" si="8"/>
        <v>0</v>
      </c>
      <c r="X20" s="135">
        <f t="shared" si="8"/>
        <v>0</v>
      </c>
      <c r="Y20" s="135">
        <f t="shared" si="8"/>
        <v>0</v>
      </c>
      <c r="Z20" s="137">
        <f t="shared" si="8"/>
        <v>0</v>
      </c>
    </row>
    <row r="21" spans="1:26" s="3" customFormat="1" ht="21" customHeight="1" thickBot="1">
      <c r="A21" s="4" t="s">
        <v>13</v>
      </c>
      <c r="B21" s="42"/>
      <c r="C21" s="104">
        <f aca="true" t="shared" si="10" ref="C21:R21">SUM(C22:C23)</f>
        <v>0</v>
      </c>
      <c r="D21" s="105">
        <f t="shared" si="10"/>
        <v>0</v>
      </c>
      <c r="E21" s="106">
        <f t="shared" si="10"/>
        <v>0</v>
      </c>
      <c r="F21" s="105">
        <f t="shared" si="10"/>
        <v>0</v>
      </c>
      <c r="G21" s="106">
        <f t="shared" si="10"/>
        <v>0</v>
      </c>
      <c r="H21" s="105">
        <f t="shared" si="10"/>
        <v>0</v>
      </c>
      <c r="I21" s="106">
        <f t="shared" si="10"/>
        <v>0</v>
      </c>
      <c r="J21" s="107">
        <f t="shared" si="10"/>
        <v>0</v>
      </c>
      <c r="K21" s="108">
        <f t="shared" si="10"/>
        <v>0</v>
      </c>
      <c r="L21" s="106">
        <f t="shared" si="10"/>
        <v>0</v>
      </c>
      <c r="M21" s="105">
        <f t="shared" si="10"/>
        <v>0</v>
      </c>
      <c r="N21" s="106">
        <f t="shared" si="10"/>
        <v>0</v>
      </c>
      <c r="O21" s="105">
        <f t="shared" si="10"/>
        <v>0</v>
      </c>
      <c r="P21" s="106">
        <f t="shared" si="10"/>
        <v>0</v>
      </c>
      <c r="Q21" s="105">
        <f t="shared" si="10"/>
        <v>0</v>
      </c>
      <c r="R21" s="109">
        <f t="shared" si="10"/>
        <v>0</v>
      </c>
      <c r="S21" s="110"/>
      <c r="T21" s="111">
        <f aca="true" t="shared" si="11" ref="T21:Z21">SUM(T22:T23)</f>
        <v>0</v>
      </c>
      <c r="U21" s="107">
        <f t="shared" si="11"/>
        <v>0</v>
      </c>
      <c r="V21" s="111">
        <f t="shared" si="11"/>
        <v>0</v>
      </c>
      <c r="W21" s="105">
        <f t="shared" si="11"/>
        <v>0</v>
      </c>
      <c r="X21" s="105">
        <f t="shared" si="11"/>
        <v>0</v>
      </c>
      <c r="Y21" s="105">
        <f t="shared" si="11"/>
        <v>0</v>
      </c>
      <c r="Z21" s="107">
        <f t="shared" si="11"/>
        <v>0</v>
      </c>
    </row>
    <row r="22" spans="1:26" ht="21" customHeight="1">
      <c r="A22" s="39" t="s">
        <v>10</v>
      </c>
      <c r="B22" s="140"/>
      <c r="C22" s="141">
        <f>SUM(D22:J22)</f>
        <v>0</v>
      </c>
      <c r="D22" s="142">
        <f>IF(D12&gt;D15,D12-D15,0)</f>
        <v>0</v>
      </c>
      <c r="E22" s="143">
        <f aca="true" t="shared" si="12" ref="E22:J23">IF(E12&gt;E15,E12-E15,0)</f>
        <v>0</v>
      </c>
      <c r="F22" s="142">
        <f t="shared" si="12"/>
        <v>0</v>
      </c>
      <c r="G22" s="143">
        <f t="shared" si="12"/>
        <v>0</v>
      </c>
      <c r="H22" s="142">
        <f t="shared" si="12"/>
        <v>0</v>
      </c>
      <c r="I22" s="143">
        <f t="shared" si="12"/>
        <v>0</v>
      </c>
      <c r="J22" s="144">
        <f t="shared" si="12"/>
        <v>0</v>
      </c>
      <c r="K22" s="145">
        <f>SUM(L22:R22)</f>
        <v>0</v>
      </c>
      <c r="L22" s="143">
        <f aca="true" t="shared" si="13" ref="L22:R23">IF(L12&gt;L15,L12-L15,0)</f>
        <v>0</v>
      </c>
      <c r="M22" s="142">
        <f t="shared" si="13"/>
        <v>0</v>
      </c>
      <c r="N22" s="143">
        <f t="shared" si="13"/>
        <v>0</v>
      </c>
      <c r="O22" s="142">
        <f t="shared" si="13"/>
        <v>0</v>
      </c>
      <c r="P22" s="143">
        <f t="shared" si="13"/>
        <v>0</v>
      </c>
      <c r="Q22" s="142">
        <f t="shared" si="13"/>
        <v>0</v>
      </c>
      <c r="R22" s="146">
        <f t="shared" si="13"/>
        <v>0</v>
      </c>
      <c r="S22" s="147"/>
      <c r="T22" s="148">
        <f aca="true" t="shared" si="14" ref="T22:Z23">IF(T12&gt;T15,T12-T15,0)</f>
        <v>0</v>
      </c>
      <c r="U22" s="144">
        <f t="shared" si="14"/>
        <v>0</v>
      </c>
      <c r="V22" s="148">
        <f t="shared" si="14"/>
        <v>0</v>
      </c>
      <c r="W22" s="142">
        <f t="shared" si="14"/>
        <v>0</v>
      </c>
      <c r="X22" s="142">
        <f t="shared" si="14"/>
        <v>0</v>
      </c>
      <c r="Y22" s="142">
        <f t="shared" si="14"/>
        <v>0</v>
      </c>
      <c r="Z22" s="144">
        <f t="shared" si="14"/>
        <v>0</v>
      </c>
    </row>
    <row r="23" spans="1:26" ht="21" customHeight="1" thickBot="1">
      <c r="A23" s="149" t="s">
        <v>11</v>
      </c>
      <c r="B23" s="150"/>
      <c r="C23" s="151">
        <f>SUM(D23:J23)</f>
        <v>0</v>
      </c>
      <c r="D23" s="152">
        <f>IF(D13&gt;D16,D13-D16,0)</f>
        <v>0</v>
      </c>
      <c r="E23" s="153">
        <f t="shared" si="12"/>
        <v>0</v>
      </c>
      <c r="F23" s="152">
        <f t="shared" si="12"/>
        <v>0</v>
      </c>
      <c r="G23" s="153">
        <f t="shared" si="12"/>
        <v>0</v>
      </c>
      <c r="H23" s="152">
        <f t="shared" si="12"/>
        <v>0</v>
      </c>
      <c r="I23" s="153">
        <f t="shared" si="12"/>
        <v>0</v>
      </c>
      <c r="J23" s="154">
        <f t="shared" si="12"/>
        <v>0</v>
      </c>
      <c r="K23" s="155">
        <f>SUM(L23:R23)</f>
        <v>0</v>
      </c>
      <c r="L23" s="153">
        <f t="shared" si="13"/>
        <v>0</v>
      </c>
      <c r="M23" s="152">
        <f t="shared" si="13"/>
        <v>0</v>
      </c>
      <c r="N23" s="153">
        <f t="shared" si="13"/>
        <v>0</v>
      </c>
      <c r="O23" s="152">
        <f t="shared" si="13"/>
        <v>0</v>
      </c>
      <c r="P23" s="153">
        <f t="shared" si="13"/>
        <v>0</v>
      </c>
      <c r="Q23" s="152">
        <f t="shared" si="13"/>
        <v>0</v>
      </c>
      <c r="R23" s="156">
        <f t="shared" si="13"/>
        <v>0</v>
      </c>
      <c r="S23" s="157"/>
      <c r="T23" s="158">
        <f t="shared" si="14"/>
        <v>0</v>
      </c>
      <c r="U23" s="154">
        <f t="shared" si="14"/>
        <v>0</v>
      </c>
      <c r="V23" s="158">
        <f t="shared" si="14"/>
        <v>0</v>
      </c>
      <c r="W23" s="152">
        <f t="shared" si="14"/>
        <v>0</v>
      </c>
      <c r="X23" s="152">
        <f t="shared" si="14"/>
        <v>0</v>
      </c>
      <c r="Y23" s="152">
        <f t="shared" si="14"/>
        <v>0</v>
      </c>
      <c r="Z23" s="154">
        <f t="shared" si="14"/>
        <v>0</v>
      </c>
    </row>
    <row r="25" ht="15.75">
      <c r="B25" s="3" t="s">
        <v>402</v>
      </c>
    </row>
    <row r="27" spans="1:23" s="6" customFormat="1" ht="15.75">
      <c r="A27" s="5"/>
      <c r="B27" s="1484" t="s">
        <v>253</v>
      </c>
      <c r="C27" s="1484"/>
      <c r="D27" s="1484"/>
      <c r="E27" s="17"/>
      <c r="F27" s="17"/>
      <c r="G27" s="17"/>
      <c r="H27" s="17"/>
      <c r="I27" s="17"/>
      <c r="J27" s="17"/>
      <c r="K27" s="17"/>
      <c r="L27" s="17"/>
      <c r="M27" s="17"/>
      <c r="Q27" s="525"/>
      <c r="R27" s="525"/>
      <c r="S27" s="524" t="s">
        <v>258</v>
      </c>
      <c r="T27" s="525"/>
      <c r="U27" s="525"/>
      <c r="V27" s="525"/>
      <c r="W27" s="525"/>
    </row>
    <row r="28" spans="1:23" s="6" customFormat="1" ht="15.75">
      <c r="A28" s="5"/>
      <c r="B28" s="1485" t="s">
        <v>254</v>
      </c>
      <c r="C28" s="1485"/>
      <c r="D28" s="1485"/>
      <c r="E28" s="17"/>
      <c r="F28" s="17"/>
      <c r="G28" s="17"/>
      <c r="H28" s="17"/>
      <c r="I28" s="17"/>
      <c r="J28" s="17"/>
      <c r="K28" s="17"/>
      <c r="L28" s="17"/>
      <c r="M28" s="17"/>
      <c r="Q28" s="3"/>
      <c r="R28" s="3"/>
      <c r="S28" s="501" t="s">
        <v>257</v>
      </c>
      <c r="T28" s="3"/>
      <c r="U28" s="3"/>
      <c r="V28" s="3"/>
      <c r="W28" s="3"/>
    </row>
    <row r="29" spans="1:23" s="6" customFormat="1" ht="15.75">
      <c r="A29" s="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Q29" s="525"/>
      <c r="R29" s="525"/>
      <c r="S29" s="524" t="s">
        <v>256</v>
      </c>
      <c r="T29" s="525"/>
      <c r="U29" s="525"/>
      <c r="V29" s="525"/>
      <c r="W29" s="525"/>
    </row>
    <row r="30" spans="1:16" s="6" customFormat="1" ht="15.7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582"/>
      <c r="O30" s="582"/>
      <c r="P30" s="582"/>
    </row>
    <row r="31" spans="1:16" ht="15.7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7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.75">
      <c r="A33" s="1"/>
      <c r="B33" s="1486"/>
      <c r="C33" s="1486"/>
      <c r="D33" s="3"/>
      <c r="E33" s="3"/>
      <c r="F33" s="3"/>
      <c r="G33" s="3"/>
      <c r="H33" s="3"/>
      <c r="I33" s="3"/>
      <c r="J33" s="3"/>
      <c r="K33" s="3"/>
      <c r="M33" s="3"/>
      <c r="N33" s="3"/>
      <c r="O33" s="3"/>
      <c r="P33" s="3"/>
    </row>
    <row r="34" spans="1:15" ht="15.75">
      <c r="A34" s="1"/>
      <c r="C34" s="3"/>
      <c r="G34" s="3"/>
      <c r="J34" s="3"/>
      <c r="N34" s="3"/>
      <c r="O34" s="3"/>
    </row>
    <row r="35" spans="1:15" ht="15.75">
      <c r="A35" s="1"/>
      <c r="C35" s="3"/>
      <c r="G35" s="3"/>
      <c r="J35" s="3"/>
      <c r="N35" s="3"/>
      <c r="O35" s="3"/>
    </row>
    <row r="36" spans="1:15" ht="15.75">
      <c r="A36" s="1"/>
      <c r="C36" s="3"/>
      <c r="G36" s="3"/>
      <c r="J36" s="3"/>
      <c r="N36" s="3"/>
      <c r="O36" s="3"/>
    </row>
  </sheetData>
  <sheetProtection/>
  <mergeCells count="28">
    <mergeCell ref="A17:Z17"/>
    <mergeCell ref="W8:W9"/>
    <mergeCell ref="C8:C9"/>
    <mergeCell ref="K8:K9"/>
    <mergeCell ref="B7:B9"/>
    <mergeCell ref="A7:A9"/>
    <mergeCell ref="C7:J7"/>
    <mergeCell ref="K7:R7"/>
    <mergeCell ref="D8:J8"/>
    <mergeCell ref="L8:R8"/>
    <mergeCell ref="Z8:Z9"/>
    <mergeCell ref="X8:X9"/>
    <mergeCell ref="S7:S9"/>
    <mergeCell ref="T8:T9"/>
    <mergeCell ref="U8:U9"/>
    <mergeCell ref="V8:V9"/>
    <mergeCell ref="T7:U7"/>
    <mergeCell ref="V7:Z7"/>
    <mergeCell ref="B27:D27"/>
    <mergeCell ref="B28:D28"/>
    <mergeCell ref="B33:C33"/>
    <mergeCell ref="A1:E1"/>
    <mergeCell ref="A2:E2"/>
    <mergeCell ref="A5:Z5"/>
    <mergeCell ref="X1:Z1"/>
    <mergeCell ref="I1:S1"/>
    <mergeCell ref="A4:Y4"/>
    <mergeCell ref="Y8:Y9"/>
  </mergeCells>
  <printOptions/>
  <pageMargins left="0.65" right="0.25" top="0.27" bottom="0.23" header="0.22" footer="0.22"/>
  <pageSetup horizontalDpi="1200" verticalDpi="12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78"/>
  <sheetViews>
    <sheetView view="pageBreakPreview" zoomScaleSheetLayoutView="100" zoomScalePageLayoutView="0" workbookViewId="0" topLeftCell="A37">
      <selection activeCell="A1" sqref="A1:E2"/>
    </sheetView>
  </sheetViews>
  <sheetFormatPr defaultColWidth="9.140625" defaultRowHeight="12.75"/>
  <cols>
    <col min="1" max="1" width="2.8515625" style="1" customWidth="1"/>
    <col min="2" max="2" width="25.57421875" style="2" bestFit="1" customWidth="1"/>
    <col min="3" max="3" width="5.7109375" style="3" customWidth="1"/>
    <col min="4" max="6" width="5.7109375" style="2" customWidth="1"/>
    <col min="7" max="7" width="6.8515625" style="2" customWidth="1"/>
    <col min="8" max="8" width="6.8515625" style="3" customWidth="1"/>
    <col min="9" max="10" width="6.8515625" style="2" customWidth="1"/>
    <col min="11" max="11" width="5.7109375" style="3" customWidth="1"/>
    <col min="12" max="12" width="5.7109375" style="2" customWidth="1"/>
    <col min="13" max="14" width="6.8515625" style="2" customWidth="1"/>
    <col min="15" max="16" width="5.7109375" style="3" customWidth="1"/>
    <col min="17" max="17" width="6.57421875" style="2" customWidth="1"/>
    <col min="18" max="19" width="5.7109375" style="2" customWidth="1"/>
    <col min="20" max="20" width="6.8515625" style="2" customWidth="1"/>
    <col min="21" max="16384" width="9.140625" style="2" customWidth="1"/>
  </cols>
  <sheetData>
    <row r="1" spans="1:20" ht="15.75">
      <c r="A1" s="1514" t="s">
        <v>143</v>
      </c>
      <c r="B1" s="1514"/>
      <c r="C1" s="1514"/>
      <c r="D1" s="294"/>
      <c r="E1" s="294"/>
      <c r="F1" s="294"/>
      <c r="G1" s="1513" t="s">
        <v>294</v>
      </c>
      <c r="H1" s="1513"/>
      <c r="I1" s="1513"/>
      <c r="J1" s="1513"/>
      <c r="K1" s="1513"/>
      <c r="L1" s="1513"/>
      <c r="M1" s="1513"/>
      <c r="N1" s="1513"/>
      <c r="O1" s="293"/>
      <c r="P1" s="293"/>
      <c r="Q1" s="293"/>
      <c r="R1" s="1516" t="s">
        <v>137</v>
      </c>
      <c r="S1" s="1516"/>
      <c r="T1" s="1516"/>
    </row>
    <row r="2" spans="1:17" ht="16.5">
      <c r="A2" s="1514" t="s">
        <v>295</v>
      </c>
      <c r="B2" s="1514"/>
      <c r="C2" s="1514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72"/>
    </row>
    <row r="3" spans="1:20" ht="16.5">
      <c r="A3" s="171"/>
      <c r="B3" s="172"/>
      <c r="C3" s="172"/>
      <c r="D3" s="1515"/>
      <c r="E3" s="1515"/>
      <c r="F3" s="1515"/>
      <c r="G3" s="1515"/>
      <c r="H3" s="1515"/>
      <c r="I3" s="1515"/>
      <c r="J3" s="1515"/>
      <c r="K3" s="1515"/>
      <c r="L3" s="1515"/>
      <c r="M3" s="1515"/>
      <c r="N3" s="1515"/>
      <c r="O3" s="1515"/>
      <c r="P3" s="1515"/>
      <c r="Q3" s="172"/>
      <c r="R3" s="295"/>
      <c r="S3" s="295"/>
      <c r="T3" s="295"/>
    </row>
    <row r="4" spans="1:20" ht="18.75">
      <c r="A4" s="1512" t="s">
        <v>432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/>
    </row>
    <row r="5" spans="1:20" ht="14.25" customHeight="1" thickBo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</row>
    <row r="6" spans="1:20" ht="27.75" customHeight="1">
      <c r="A6" s="1396" t="s">
        <v>53</v>
      </c>
      <c r="B6" s="1398" t="s">
        <v>47</v>
      </c>
      <c r="C6" s="1411" t="s">
        <v>450</v>
      </c>
      <c r="D6" s="1412"/>
      <c r="E6" s="1412"/>
      <c r="F6" s="1413"/>
      <c r="G6" s="1413"/>
      <c r="H6" s="1418" t="s">
        <v>451</v>
      </c>
      <c r="I6" s="1412"/>
      <c r="J6" s="1419"/>
      <c r="K6" s="1418" t="s">
        <v>48</v>
      </c>
      <c r="L6" s="1412"/>
      <c r="M6" s="1412"/>
      <c r="N6" s="1419"/>
      <c r="O6" s="1420" t="s">
        <v>14</v>
      </c>
      <c r="P6" s="1412"/>
      <c r="Q6" s="1412"/>
      <c r="R6" s="1412"/>
      <c r="S6" s="1413"/>
      <c r="T6" s="1419"/>
    </row>
    <row r="7" spans="1:20" ht="27" customHeight="1">
      <c r="A7" s="1397"/>
      <c r="B7" s="1399"/>
      <c r="C7" s="1401" t="s">
        <v>49</v>
      </c>
      <c r="D7" s="1403" t="s">
        <v>50</v>
      </c>
      <c r="E7" s="1403" t="s">
        <v>188</v>
      </c>
      <c r="F7" s="1408" t="s">
        <v>168</v>
      </c>
      <c r="G7" s="1409"/>
      <c r="H7" s="1405" t="s">
        <v>49</v>
      </c>
      <c r="I7" s="1403" t="s">
        <v>50</v>
      </c>
      <c r="J7" s="1415" t="s">
        <v>168</v>
      </c>
      <c r="K7" s="1405" t="s">
        <v>82</v>
      </c>
      <c r="L7" s="1422"/>
      <c r="M7" s="1422"/>
      <c r="N7" s="1415" t="s">
        <v>83</v>
      </c>
      <c r="O7" s="1405" t="s">
        <v>49</v>
      </c>
      <c r="P7" s="1403" t="s">
        <v>51</v>
      </c>
      <c r="Q7" s="1403"/>
      <c r="R7" s="1403" t="s">
        <v>188</v>
      </c>
      <c r="S7" s="1408" t="s">
        <v>168</v>
      </c>
      <c r="T7" s="1409"/>
    </row>
    <row r="8" spans="1:20" ht="28.5" customHeight="1" thickBot="1">
      <c r="A8" s="1397"/>
      <c r="B8" s="1400"/>
      <c r="C8" s="1402"/>
      <c r="D8" s="1404"/>
      <c r="E8" s="1404"/>
      <c r="F8" s="198" t="s">
        <v>189</v>
      </c>
      <c r="G8" s="299" t="s">
        <v>52</v>
      </c>
      <c r="H8" s="1406"/>
      <c r="I8" s="1404"/>
      <c r="J8" s="1416"/>
      <c r="K8" s="291" t="s">
        <v>49</v>
      </c>
      <c r="L8" s="198" t="s">
        <v>50</v>
      </c>
      <c r="M8" s="198" t="s">
        <v>169</v>
      </c>
      <c r="N8" s="1421"/>
      <c r="O8" s="1407"/>
      <c r="P8" s="16" t="s">
        <v>49</v>
      </c>
      <c r="Q8" s="16" t="s">
        <v>192</v>
      </c>
      <c r="R8" s="1410"/>
      <c r="S8" s="16" t="s">
        <v>189</v>
      </c>
      <c r="T8" s="368" t="s">
        <v>52</v>
      </c>
    </row>
    <row r="9" spans="1:20" s="35" customFormat="1" ht="12" thickBot="1">
      <c r="A9" s="22">
        <v>1</v>
      </c>
      <c r="B9" s="22">
        <v>2</v>
      </c>
      <c r="C9" s="25">
        <v>3</v>
      </c>
      <c r="D9" s="24">
        <v>4</v>
      </c>
      <c r="E9" s="25">
        <v>5</v>
      </c>
      <c r="F9" s="24">
        <v>6</v>
      </c>
      <c r="G9" s="28">
        <v>7</v>
      </c>
      <c r="H9" s="23">
        <v>8</v>
      </c>
      <c r="I9" s="24">
        <v>9</v>
      </c>
      <c r="J9" s="212">
        <v>10</v>
      </c>
      <c r="K9" s="27">
        <v>11</v>
      </c>
      <c r="L9" s="25">
        <v>12</v>
      </c>
      <c r="M9" s="24">
        <v>13</v>
      </c>
      <c r="N9" s="25">
        <v>14</v>
      </c>
      <c r="O9" s="169">
        <v>15</v>
      </c>
      <c r="P9" s="25">
        <v>16</v>
      </c>
      <c r="Q9" s="24">
        <v>17</v>
      </c>
      <c r="R9" s="25">
        <v>18</v>
      </c>
      <c r="S9" s="24">
        <v>19</v>
      </c>
      <c r="T9" s="26">
        <v>20</v>
      </c>
    </row>
    <row r="10" spans="1:20" s="50" customFormat="1" ht="15" thickBot="1">
      <c r="A10" s="15">
        <v>1</v>
      </c>
      <c r="B10" s="14" t="s">
        <v>15</v>
      </c>
      <c r="C10" s="43">
        <f>SUM(C11:C26)</f>
        <v>0</v>
      </c>
      <c r="D10" s="44">
        <f aca="true" t="shared" si="0" ref="D10:T10">SUM(D11:D26)</f>
        <v>0</v>
      </c>
      <c r="E10" s="45">
        <f t="shared" si="0"/>
        <v>0</v>
      </c>
      <c r="F10" s="44">
        <f t="shared" si="0"/>
        <v>0</v>
      </c>
      <c r="G10" s="46">
        <f t="shared" si="0"/>
        <v>0</v>
      </c>
      <c r="H10" s="43">
        <f t="shared" si="0"/>
        <v>0</v>
      </c>
      <c r="I10" s="44">
        <f t="shared" si="0"/>
        <v>0</v>
      </c>
      <c r="J10" s="47">
        <f t="shared" si="0"/>
        <v>0</v>
      </c>
      <c r="K10" s="48">
        <f t="shared" si="0"/>
        <v>0</v>
      </c>
      <c r="L10" s="49">
        <f t="shared" si="0"/>
        <v>0</v>
      </c>
      <c r="M10" s="44">
        <f t="shared" si="0"/>
        <v>0</v>
      </c>
      <c r="N10" s="47">
        <f t="shared" si="0"/>
        <v>0</v>
      </c>
      <c r="O10" s="48">
        <f t="shared" si="0"/>
        <v>0</v>
      </c>
      <c r="P10" s="45">
        <f t="shared" si="0"/>
        <v>0</v>
      </c>
      <c r="Q10" s="49">
        <f t="shared" si="0"/>
        <v>0</v>
      </c>
      <c r="R10" s="44">
        <f t="shared" si="0"/>
        <v>0</v>
      </c>
      <c r="S10" s="44">
        <f t="shared" si="0"/>
        <v>0</v>
      </c>
      <c r="T10" s="46">
        <f t="shared" si="0"/>
        <v>0</v>
      </c>
    </row>
    <row r="11" spans="1:20" s="17" customFormat="1" ht="12.75">
      <c r="A11" s="51"/>
      <c r="B11" s="8" t="s">
        <v>16</v>
      </c>
      <c r="C11" s="52">
        <f aca="true" t="shared" si="1" ref="C11:C24">SUM(D11:G11)</f>
        <v>0</v>
      </c>
      <c r="D11" s="53"/>
      <c r="E11" s="54"/>
      <c r="F11" s="53"/>
      <c r="G11" s="55"/>
      <c r="H11" s="56">
        <f aca="true" t="shared" si="2" ref="H11:H24">SUM(I11:J11)</f>
        <v>0</v>
      </c>
      <c r="I11" s="53"/>
      <c r="J11" s="58"/>
      <c r="K11" s="59">
        <f>SUM(L11:M11)</f>
        <v>0</v>
      </c>
      <c r="L11" s="60"/>
      <c r="M11" s="61"/>
      <c r="N11" s="62"/>
      <c r="O11" s="63">
        <f>SUM(R11:T11)+P11</f>
        <v>0</v>
      </c>
      <c r="P11" s="62"/>
      <c r="Q11" s="60"/>
      <c r="R11" s="61"/>
      <c r="S11" s="60"/>
      <c r="T11" s="64"/>
    </row>
    <row r="12" spans="1:20" s="17" customFormat="1" ht="12.75">
      <c r="A12" s="65"/>
      <c r="B12" s="9" t="s">
        <v>17</v>
      </c>
      <c r="C12" s="66">
        <f t="shared" si="1"/>
        <v>0</v>
      </c>
      <c r="D12" s="67"/>
      <c r="E12" s="68"/>
      <c r="F12" s="67"/>
      <c r="G12" s="69"/>
      <c r="H12" s="66">
        <f t="shared" si="2"/>
        <v>0</v>
      </c>
      <c r="I12" s="67"/>
      <c r="J12" s="70"/>
      <c r="K12" s="71">
        <f aca="true" t="shared" si="3" ref="K12:K21">SUM(L12:M12)</f>
        <v>0</v>
      </c>
      <c r="L12" s="72"/>
      <c r="M12" s="73"/>
      <c r="N12" s="74"/>
      <c r="O12" s="75">
        <f aca="true" t="shared" si="4" ref="O12:O21">SUM(R12:T12)+P12</f>
        <v>0</v>
      </c>
      <c r="P12" s="74"/>
      <c r="Q12" s="72"/>
      <c r="R12" s="73"/>
      <c r="S12" s="72"/>
      <c r="T12" s="77"/>
    </row>
    <row r="13" spans="1:20" s="17" customFormat="1" ht="12.75">
      <c r="A13" s="65"/>
      <c r="B13" s="9" t="s">
        <v>18</v>
      </c>
      <c r="C13" s="66">
        <f t="shared" si="1"/>
        <v>0</v>
      </c>
      <c r="D13" s="67"/>
      <c r="E13" s="68"/>
      <c r="F13" s="67"/>
      <c r="G13" s="69"/>
      <c r="H13" s="66">
        <f t="shared" si="2"/>
        <v>0</v>
      </c>
      <c r="I13" s="67"/>
      <c r="J13" s="70"/>
      <c r="K13" s="71">
        <f t="shared" si="3"/>
        <v>0</v>
      </c>
      <c r="L13" s="72"/>
      <c r="M13" s="73"/>
      <c r="N13" s="74"/>
      <c r="O13" s="75">
        <f t="shared" si="4"/>
        <v>0</v>
      </c>
      <c r="P13" s="74"/>
      <c r="Q13" s="72"/>
      <c r="R13" s="73"/>
      <c r="S13" s="72"/>
      <c r="T13" s="77"/>
    </row>
    <row r="14" spans="1:20" s="17" customFormat="1" ht="12.75">
      <c r="A14" s="65"/>
      <c r="B14" s="9" t="s">
        <v>19</v>
      </c>
      <c r="C14" s="66">
        <f t="shared" si="1"/>
        <v>0</v>
      </c>
      <c r="D14" s="67"/>
      <c r="E14" s="68"/>
      <c r="F14" s="67"/>
      <c r="G14" s="69"/>
      <c r="H14" s="66">
        <f t="shared" si="2"/>
        <v>0</v>
      </c>
      <c r="I14" s="67"/>
      <c r="J14" s="70"/>
      <c r="K14" s="71">
        <f t="shared" si="3"/>
        <v>0</v>
      </c>
      <c r="L14" s="72"/>
      <c r="M14" s="73"/>
      <c r="N14" s="74"/>
      <c r="O14" s="75">
        <f t="shared" si="4"/>
        <v>0</v>
      </c>
      <c r="P14" s="74"/>
      <c r="Q14" s="72"/>
      <c r="R14" s="73"/>
      <c r="S14" s="72"/>
      <c r="T14" s="77"/>
    </row>
    <row r="15" spans="1:20" s="17" customFormat="1" ht="12.75">
      <c r="A15" s="65"/>
      <c r="B15" s="9" t="s">
        <v>20</v>
      </c>
      <c r="C15" s="66">
        <f t="shared" si="1"/>
        <v>0</v>
      </c>
      <c r="D15" s="67"/>
      <c r="E15" s="68"/>
      <c r="F15" s="67"/>
      <c r="G15" s="69"/>
      <c r="H15" s="66">
        <f t="shared" si="2"/>
        <v>0</v>
      </c>
      <c r="I15" s="67"/>
      <c r="J15" s="70"/>
      <c r="K15" s="71">
        <f t="shared" si="3"/>
        <v>0</v>
      </c>
      <c r="L15" s="72"/>
      <c r="M15" s="73"/>
      <c r="N15" s="74"/>
      <c r="O15" s="75">
        <f t="shared" si="4"/>
        <v>0</v>
      </c>
      <c r="P15" s="74"/>
      <c r="Q15" s="72"/>
      <c r="R15" s="73"/>
      <c r="S15" s="72"/>
      <c r="T15" s="77"/>
    </row>
    <row r="16" spans="1:20" s="17" customFormat="1" ht="12.75">
      <c r="A16" s="65"/>
      <c r="B16" s="9" t="s">
        <v>43</v>
      </c>
      <c r="C16" s="66">
        <f t="shared" si="1"/>
        <v>0</v>
      </c>
      <c r="D16" s="67"/>
      <c r="E16" s="68"/>
      <c r="F16" s="67"/>
      <c r="G16" s="69"/>
      <c r="H16" s="66">
        <f t="shared" si="2"/>
        <v>0</v>
      </c>
      <c r="I16" s="67"/>
      <c r="J16" s="70"/>
      <c r="K16" s="71">
        <f t="shared" si="3"/>
        <v>0</v>
      </c>
      <c r="L16" s="72"/>
      <c r="M16" s="73"/>
      <c r="N16" s="74"/>
      <c r="O16" s="75">
        <f t="shared" si="4"/>
        <v>0</v>
      </c>
      <c r="P16" s="74"/>
      <c r="Q16" s="72"/>
      <c r="R16" s="73"/>
      <c r="S16" s="72"/>
      <c r="T16" s="77"/>
    </row>
    <row r="17" spans="1:20" s="17" customFormat="1" ht="12.75">
      <c r="A17" s="65"/>
      <c r="B17" s="9" t="s">
        <v>42</v>
      </c>
      <c r="C17" s="66">
        <f t="shared" si="1"/>
        <v>0</v>
      </c>
      <c r="D17" s="67"/>
      <c r="E17" s="68"/>
      <c r="F17" s="67"/>
      <c r="G17" s="69"/>
      <c r="H17" s="66">
        <f t="shared" si="2"/>
        <v>0</v>
      </c>
      <c r="I17" s="67"/>
      <c r="J17" s="70"/>
      <c r="K17" s="71">
        <f t="shared" si="3"/>
        <v>0</v>
      </c>
      <c r="L17" s="72"/>
      <c r="M17" s="73"/>
      <c r="N17" s="74"/>
      <c r="O17" s="75">
        <f t="shared" si="4"/>
        <v>0</v>
      </c>
      <c r="P17" s="74"/>
      <c r="Q17" s="72"/>
      <c r="R17" s="73"/>
      <c r="S17" s="72"/>
      <c r="T17" s="77"/>
    </row>
    <row r="18" spans="1:20" s="17" customFormat="1" ht="12.75">
      <c r="A18" s="65"/>
      <c r="B18" s="9" t="s">
        <v>21</v>
      </c>
      <c r="C18" s="66">
        <f t="shared" si="1"/>
        <v>0</v>
      </c>
      <c r="D18" s="67"/>
      <c r="E18" s="68"/>
      <c r="F18" s="67"/>
      <c r="G18" s="69"/>
      <c r="H18" s="66">
        <f t="shared" si="2"/>
        <v>0</v>
      </c>
      <c r="I18" s="67"/>
      <c r="J18" s="70"/>
      <c r="K18" s="71">
        <f t="shared" si="3"/>
        <v>0</v>
      </c>
      <c r="L18" s="72"/>
      <c r="M18" s="73"/>
      <c r="N18" s="74"/>
      <c r="O18" s="75">
        <f t="shared" si="4"/>
        <v>0</v>
      </c>
      <c r="P18" s="74"/>
      <c r="Q18" s="72"/>
      <c r="R18" s="73"/>
      <c r="S18" s="72"/>
      <c r="T18" s="77"/>
    </row>
    <row r="19" spans="1:20" s="17" customFormat="1" ht="12.75">
      <c r="A19" s="65"/>
      <c r="B19" s="9" t="s">
        <v>71</v>
      </c>
      <c r="C19" s="66">
        <f>SUM(D19:G19)</f>
        <v>0</v>
      </c>
      <c r="D19" s="67"/>
      <c r="E19" s="68"/>
      <c r="F19" s="67"/>
      <c r="G19" s="69"/>
      <c r="H19" s="66">
        <f>SUM(I19:J19)</f>
        <v>0</v>
      </c>
      <c r="I19" s="67"/>
      <c r="J19" s="70"/>
      <c r="K19" s="71">
        <f>SUM(L19:M19)</f>
        <v>0</v>
      </c>
      <c r="L19" s="72"/>
      <c r="M19" s="73"/>
      <c r="N19" s="74"/>
      <c r="O19" s="75">
        <f>SUM(R19:T19)+P19</f>
        <v>0</v>
      </c>
      <c r="P19" s="74"/>
      <c r="Q19" s="72"/>
      <c r="R19" s="73"/>
      <c r="S19" s="72"/>
      <c r="T19" s="77"/>
    </row>
    <row r="20" spans="1:20" s="17" customFormat="1" ht="12.75">
      <c r="A20" s="65"/>
      <c r="B20" s="9" t="s">
        <v>44</v>
      </c>
      <c r="C20" s="66">
        <f>SUM(D20:G20)</f>
        <v>0</v>
      </c>
      <c r="D20" s="67"/>
      <c r="E20" s="68"/>
      <c r="F20" s="67"/>
      <c r="G20" s="69"/>
      <c r="H20" s="66">
        <f>SUM(I20:J20)</f>
        <v>0</v>
      </c>
      <c r="I20" s="67"/>
      <c r="J20" s="70"/>
      <c r="K20" s="71">
        <f>SUM(L20:M20)</f>
        <v>0</v>
      </c>
      <c r="L20" s="72"/>
      <c r="M20" s="73"/>
      <c r="N20" s="74"/>
      <c r="O20" s="75">
        <f>SUM(R20:T20)+P20</f>
        <v>0</v>
      </c>
      <c r="P20" s="74"/>
      <c r="Q20" s="72"/>
      <c r="R20" s="73"/>
      <c r="S20" s="72"/>
      <c r="T20" s="77"/>
    </row>
    <row r="21" spans="1:20" s="17" customFormat="1" ht="12.75">
      <c r="A21" s="65"/>
      <c r="B21" s="9" t="s">
        <v>22</v>
      </c>
      <c r="C21" s="66">
        <f t="shared" si="1"/>
        <v>0</v>
      </c>
      <c r="D21" s="67"/>
      <c r="E21" s="68"/>
      <c r="F21" s="67"/>
      <c r="G21" s="69"/>
      <c r="H21" s="66">
        <f t="shared" si="2"/>
        <v>0</v>
      </c>
      <c r="I21" s="67"/>
      <c r="J21" s="70"/>
      <c r="K21" s="71">
        <f t="shared" si="3"/>
        <v>0</v>
      </c>
      <c r="L21" s="72"/>
      <c r="M21" s="73"/>
      <c r="N21" s="74"/>
      <c r="O21" s="75">
        <f t="shared" si="4"/>
        <v>0</v>
      </c>
      <c r="P21" s="74"/>
      <c r="Q21" s="72"/>
      <c r="R21" s="73"/>
      <c r="S21" s="72"/>
      <c r="T21" s="77"/>
    </row>
    <row r="22" spans="1:20" s="17" customFormat="1" ht="12.75" customHeight="1">
      <c r="A22" s="78"/>
      <c r="B22" s="10" t="s">
        <v>23</v>
      </c>
      <c r="C22" s="66">
        <f t="shared" si="1"/>
        <v>0</v>
      </c>
      <c r="D22" s="67"/>
      <c r="E22" s="68"/>
      <c r="F22" s="67"/>
      <c r="G22" s="69"/>
      <c r="H22" s="66">
        <f t="shared" si="2"/>
        <v>0</v>
      </c>
      <c r="I22" s="67"/>
      <c r="J22" s="70"/>
      <c r="K22" s="71">
        <f>SUM(L22:M22)</f>
        <v>0</v>
      </c>
      <c r="L22" s="72"/>
      <c r="M22" s="73"/>
      <c r="N22" s="74"/>
      <c r="O22" s="75">
        <f>SUM(R22:T22)+P22</f>
        <v>0</v>
      </c>
      <c r="P22" s="74"/>
      <c r="Q22" s="72"/>
      <c r="R22" s="73"/>
      <c r="S22" s="72"/>
      <c r="T22" s="77"/>
    </row>
    <row r="23" spans="1:20" s="17" customFormat="1" ht="12.75" customHeight="1">
      <c r="A23" s="78"/>
      <c r="B23" s="9" t="s">
        <v>190</v>
      </c>
      <c r="C23" s="66">
        <f t="shared" si="1"/>
        <v>0</v>
      </c>
      <c r="D23" s="67"/>
      <c r="E23" s="68"/>
      <c r="F23" s="67"/>
      <c r="G23" s="69"/>
      <c r="H23" s="66">
        <f t="shared" si="2"/>
        <v>0</v>
      </c>
      <c r="I23" s="67"/>
      <c r="J23" s="70"/>
      <c r="K23" s="71">
        <f>SUM(L23:M23)</f>
        <v>0</v>
      </c>
      <c r="L23" s="72"/>
      <c r="M23" s="73"/>
      <c r="N23" s="74"/>
      <c r="O23" s="75">
        <f>SUM(R23:T23)+P23</f>
        <v>0</v>
      </c>
      <c r="P23" s="74"/>
      <c r="Q23" s="72"/>
      <c r="R23" s="73"/>
      <c r="S23" s="72"/>
      <c r="T23" s="77"/>
    </row>
    <row r="24" spans="1:20" s="17" customFormat="1" ht="12.75" customHeight="1">
      <c r="A24" s="78"/>
      <c r="B24" s="9" t="s">
        <v>191</v>
      </c>
      <c r="C24" s="66">
        <f t="shared" si="1"/>
        <v>0</v>
      </c>
      <c r="D24" s="67"/>
      <c r="E24" s="68"/>
      <c r="F24" s="67"/>
      <c r="G24" s="69"/>
      <c r="H24" s="66">
        <f t="shared" si="2"/>
        <v>0</v>
      </c>
      <c r="I24" s="67"/>
      <c r="J24" s="70"/>
      <c r="K24" s="71">
        <f>SUM(L24:M24)</f>
        <v>0</v>
      </c>
      <c r="L24" s="72"/>
      <c r="M24" s="73"/>
      <c r="N24" s="74"/>
      <c r="O24" s="75">
        <f>SUM(R24:T24)+P24</f>
        <v>0</v>
      </c>
      <c r="P24" s="74"/>
      <c r="Q24" s="72"/>
      <c r="R24" s="73"/>
      <c r="S24" s="72"/>
      <c r="T24" s="77"/>
    </row>
    <row r="25" spans="1:20" s="17" customFormat="1" ht="12.75" customHeight="1">
      <c r="A25" s="78"/>
      <c r="B25" s="9" t="s">
        <v>70</v>
      </c>
      <c r="C25" s="66">
        <f>SUM(D25:G25)</f>
        <v>0</v>
      </c>
      <c r="D25" s="67"/>
      <c r="E25" s="68"/>
      <c r="F25" s="67"/>
      <c r="G25" s="69"/>
      <c r="H25" s="66">
        <f>SUM(I25:J25)</f>
        <v>0</v>
      </c>
      <c r="I25" s="67"/>
      <c r="J25" s="70"/>
      <c r="K25" s="71">
        <f>SUM(L25:M25)</f>
        <v>0</v>
      </c>
      <c r="L25" s="72"/>
      <c r="M25" s="73"/>
      <c r="N25" s="74"/>
      <c r="O25" s="75">
        <f>SUM(R25:T25)+P25</f>
        <v>0</v>
      </c>
      <c r="P25" s="74"/>
      <c r="Q25" s="72"/>
      <c r="R25" s="73"/>
      <c r="S25" s="72"/>
      <c r="T25" s="77"/>
    </row>
    <row r="26" spans="1:20" s="17" customFormat="1" ht="13.5" customHeight="1" thickBot="1">
      <c r="A26" s="160"/>
      <c r="B26" s="9" t="s">
        <v>72</v>
      </c>
      <c r="C26" s="66">
        <f>SUM(D26:G26)</f>
        <v>0</v>
      </c>
      <c r="D26" s="67"/>
      <c r="E26" s="68"/>
      <c r="F26" s="67"/>
      <c r="G26" s="69"/>
      <c r="H26" s="66">
        <f>SUM(I26:J26)</f>
        <v>0</v>
      </c>
      <c r="I26" s="67"/>
      <c r="J26" s="70"/>
      <c r="K26" s="71">
        <f>SUM(L26:M26)</f>
        <v>0</v>
      </c>
      <c r="L26" s="72"/>
      <c r="M26" s="73"/>
      <c r="N26" s="74"/>
      <c r="O26" s="75">
        <f>SUM(R26:T26)+P26</f>
        <v>0</v>
      </c>
      <c r="P26" s="74"/>
      <c r="Q26" s="72"/>
      <c r="R26" s="73"/>
      <c r="S26" s="72"/>
      <c r="T26" s="77"/>
    </row>
    <row r="27" spans="1:20" s="41" customFormat="1" ht="15.75" thickBot="1">
      <c r="A27" s="15">
        <v>2</v>
      </c>
      <c r="B27" s="14" t="s">
        <v>46</v>
      </c>
      <c r="C27" s="43">
        <f aca="true" t="shared" si="5" ref="C27:T27">SUM(C28:C32)</f>
        <v>0</v>
      </c>
      <c r="D27" s="44">
        <f t="shared" si="5"/>
        <v>0</v>
      </c>
      <c r="E27" s="45">
        <f t="shared" si="5"/>
        <v>0</v>
      </c>
      <c r="F27" s="44">
        <f t="shared" si="5"/>
        <v>0</v>
      </c>
      <c r="G27" s="46">
        <f t="shared" si="5"/>
        <v>0</v>
      </c>
      <c r="H27" s="43">
        <f t="shared" si="5"/>
        <v>0</v>
      </c>
      <c r="I27" s="44">
        <f t="shared" si="5"/>
        <v>0</v>
      </c>
      <c r="J27" s="47">
        <f t="shared" si="5"/>
        <v>0</v>
      </c>
      <c r="K27" s="48">
        <f t="shared" si="5"/>
        <v>0</v>
      </c>
      <c r="L27" s="49">
        <f t="shared" si="5"/>
        <v>0</v>
      </c>
      <c r="M27" s="44">
        <f t="shared" si="5"/>
        <v>0</v>
      </c>
      <c r="N27" s="47">
        <f t="shared" si="5"/>
        <v>0</v>
      </c>
      <c r="O27" s="48">
        <f t="shared" si="5"/>
        <v>0</v>
      </c>
      <c r="P27" s="45">
        <f t="shared" si="5"/>
        <v>0</v>
      </c>
      <c r="Q27" s="49">
        <f t="shared" si="5"/>
        <v>0</v>
      </c>
      <c r="R27" s="44">
        <f t="shared" si="5"/>
        <v>0</v>
      </c>
      <c r="S27" s="44">
        <f t="shared" si="5"/>
        <v>0</v>
      </c>
      <c r="T27" s="46">
        <f t="shared" si="5"/>
        <v>0</v>
      </c>
    </row>
    <row r="28" spans="1:20" s="17" customFormat="1" ht="12.75">
      <c r="A28" s="65"/>
      <c r="B28" s="9" t="s">
        <v>57</v>
      </c>
      <c r="C28" s="66">
        <f>SUM(D28:G28)</f>
        <v>0</v>
      </c>
      <c r="D28" s="67"/>
      <c r="E28" s="68"/>
      <c r="F28" s="67"/>
      <c r="G28" s="69"/>
      <c r="H28" s="66">
        <f>SUM(I28:J28)</f>
        <v>0</v>
      </c>
      <c r="I28" s="67"/>
      <c r="J28" s="70"/>
      <c r="K28" s="71">
        <f>SUM(L28:M28)</f>
        <v>0</v>
      </c>
      <c r="L28" s="72"/>
      <c r="M28" s="73"/>
      <c r="N28" s="74"/>
      <c r="O28" s="75">
        <f>SUM(R28:T28)+P28</f>
        <v>0</v>
      </c>
      <c r="P28" s="74"/>
      <c r="Q28" s="72"/>
      <c r="R28" s="73"/>
      <c r="S28" s="72"/>
      <c r="T28" s="77"/>
    </row>
    <row r="29" spans="1:20" s="17" customFormat="1" ht="12.75">
      <c r="A29" s="65"/>
      <c r="B29" s="9" t="s">
        <v>58</v>
      </c>
      <c r="C29" s="66">
        <f>SUM(D29:G29)</f>
        <v>0</v>
      </c>
      <c r="D29" s="67"/>
      <c r="E29" s="68"/>
      <c r="F29" s="67"/>
      <c r="G29" s="69"/>
      <c r="H29" s="66">
        <f>SUM(I29:J29)</f>
        <v>0</v>
      </c>
      <c r="I29" s="67"/>
      <c r="J29" s="70"/>
      <c r="K29" s="71">
        <f>SUM(L29:M29)</f>
        <v>0</v>
      </c>
      <c r="L29" s="72"/>
      <c r="M29" s="73"/>
      <c r="N29" s="74"/>
      <c r="O29" s="75">
        <f>SUM(R29:T29)+P29</f>
        <v>0</v>
      </c>
      <c r="P29" s="74"/>
      <c r="Q29" s="72"/>
      <c r="R29" s="73"/>
      <c r="S29" s="72"/>
      <c r="T29" s="77"/>
    </row>
    <row r="30" spans="1:20" s="17" customFormat="1" ht="12.75">
      <c r="A30" s="65"/>
      <c r="B30" s="9" t="s">
        <v>59</v>
      </c>
      <c r="C30" s="66">
        <f>SUM(D30:G30)</f>
        <v>0</v>
      </c>
      <c r="D30" s="67"/>
      <c r="E30" s="68"/>
      <c r="F30" s="67"/>
      <c r="G30" s="69"/>
      <c r="H30" s="66">
        <f>SUM(I30:J30)</f>
        <v>0</v>
      </c>
      <c r="I30" s="67"/>
      <c r="J30" s="70"/>
      <c r="K30" s="71">
        <f>SUM(L30:M30)</f>
        <v>0</v>
      </c>
      <c r="L30" s="72"/>
      <c r="M30" s="73"/>
      <c r="N30" s="74"/>
      <c r="O30" s="75">
        <f>SUM(R30:T30)+P30</f>
        <v>0</v>
      </c>
      <c r="P30" s="74"/>
      <c r="Q30" s="72"/>
      <c r="R30" s="73"/>
      <c r="S30" s="72"/>
      <c r="T30" s="77"/>
    </row>
    <row r="31" spans="1:20" s="17" customFormat="1" ht="12.75">
      <c r="A31" s="65"/>
      <c r="B31" s="9" t="s">
        <v>60</v>
      </c>
      <c r="C31" s="66">
        <f>SUM(D31:G31)</f>
        <v>0</v>
      </c>
      <c r="D31" s="67"/>
      <c r="E31" s="68"/>
      <c r="F31" s="67"/>
      <c r="G31" s="69"/>
      <c r="H31" s="66">
        <f>SUM(I31:J31)</f>
        <v>0</v>
      </c>
      <c r="I31" s="67"/>
      <c r="J31" s="70"/>
      <c r="K31" s="71">
        <f>SUM(L31:M31)</f>
        <v>0</v>
      </c>
      <c r="L31" s="72"/>
      <c r="M31" s="73"/>
      <c r="N31" s="74"/>
      <c r="O31" s="75">
        <f>SUM(R31:T31)+P31</f>
        <v>0</v>
      </c>
      <c r="P31" s="74"/>
      <c r="Q31" s="72"/>
      <c r="R31" s="73"/>
      <c r="S31" s="72"/>
      <c r="T31" s="77"/>
    </row>
    <row r="32" spans="1:20" s="17" customFormat="1" ht="13.5" thickBot="1">
      <c r="A32" s="78"/>
      <c r="B32" s="10" t="s">
        <v>45</v>
      </c>
      <c r="C32" s="79">
        <f>SUM(D32:G32)</f>
        <v>0</v>
      </c>
      <c r="D32" s="80"/>
      <c r="E32" s="81"/>
      <c r="F32" s="80"/>
      <c r="G32" s="82"/>
      <c r="H32" s="79">
        <f>SUM(I32:J32)</f>
        <v>0</v>
      </c>
      <c r="I32" s="80"/>
      <c r="J32" s="83"/>
      <c r="K32" s="84">
        <f>SUM(L32:M32)</f>
        <v>0</v>
      </c>
      <c r="L32" s="85"/>
      <c r="M32" s="86"/>
      <c r="N32" s="87"/>
      <c r="O32" s="88">
        <f>SUM(R32:T32)+P32</f>
        <v>0</v>
      </c>
      <c r="P32" s="87"/>
      <c r="Q32" s="85"/>
      <c r="R32" s="86"/>
      <c r="S32" s="85"/>
      <c r="T32" s="90"/>
    </row>
    <row r="33" spans="1:20" s="41" customFormat="1" ht="15.75" thickBot="1">
      <c r="A33" s="15">
        <v>3</v>
      </c>
      <c r="B33" s="14" t="s">
        <v>24</v>
      </c>
      <c r="C33" s="43">
        <f aca="true" t="shared" si="6" ref="C33:T33">C34+C51</f>
        <v>0</v>
      </c>
      <c r="D33" s="44">
        <f t="shared" si="6"/>
        <v>0</v>
      </c>
      <c r="E33" s="45">
        <f t="shared" si="6"/>
        <v>0</v>
      </c>
      <c r="F33" s="44">
        <f t="shared" si="6"/>
        <v>0</v>
      </c>
      <c r="G33" s="46">
        <f t="shared" si="6"/>
        <v>0</v>
      </c>
      <c r="H33" s="43">
        <f t="shared" si="6"/>
        <v>0</v>
      </c>
      <c r="I33" s="44">
        <f t="shared" si="6"/>
        <v>0</v>
      </c>
      <c r="J33" s="47">
        <f t="shared" si="6"/>
        <v>0</v>
      </c>
      <c r="K33" s="48">
        <f t="shared" si="6"/>
        <v>0</v>
      </c>
      <c r="L33" s="49">
        <f t="shared" si="6"/>
        <v>0</v>
      </c>
      <c r="M33" s="44">
        <f t="shared" si="6"/>
        <v>0</v>
      </c>
      <c r="N33" s="47">
        <f t="shared" si="6"/>
        <v>0</v>
      </c>
      <c r="O33" s="48">
        <f t="shared" si="6"/>
        <v>0</v>
      </c>
      <c r="P33" s="45">
        <f t="shared" si="6"/>
        <v>0</v>
      </c>
      <c r="Q33" s="49">
        <f t="shared" si="6"/>
        <v>0</v>
      </c>
      <c r="R33" s="44">
        <f t="shared" si="6"/>
        <v>0</v>
      </c>
      <c r="S33" s="44">
        <f t="shared" si="6"/>
        <v>0</v>
      </c>
      <c r="T33" s="46">
        <f t="shared" si="6"/>
        <v>0</v>
      </c>
    </row>
    <row r="34" spans="1:20" s="41" customFormat="1" ht="13.5" customHeight="1" thickBot="1">
      <c r="A34" s="91"/>
      <c r="B34" s="15" t="s">
        <v>56</v>
      </c>
      <c r="C34" s="43">
        <f aca="true" t="shared" si="7" ref="C34:T34">SUM(C35:C50)</f>
        <v>0</v>
      </c>
      <c r="D34" s="44">
        <f t="shared" si="7"/>
        <v>0</v>
      </c>
      <c r="E34" s="45">
        <f t="shared" si="7"/>
        <v>0</v>
      </c>
      <c r="F34" s="44">
        <f t="shared" si="7"/>
        <v>0</v>
      </c>
      <c r="G34" s="46">
        <f t="shared" si="7"/>
        <v>0</v>
      </c>
      <c r="H34" s="43">
        <f t="shared" si="7"/>
        <v>0</v>
      </c>
      <c r="I34" s="44">
        <f t="shared" si="7"/>
        <v>0</v>
      </c>
      <c r="J34" s="47">
        <f t="shared" si="7"/>
        <v>0</v>
      </c>
      <c r="K34" s="48">
        <f t="shared" si="7"/>
        <v>0</v>
      </c>
      <c r="L34" s="49">
        <f t="shared" si="7"/>
        <v>0</v>
      </c>
      <c r="M34" s="44">
        <f t="shared" si="7"/>
        <v>0</v>
      </c>
      <c r="N34" s="47">
        <f t="shared" si="7"/>
        <v>0</v>
      </c>
      <c r="O34" s="48">
        <f t="shared" si="7"/>
        <v>0</v>
      </c>
      <c r="P34" s="45">
        <f t="shared" si="7"/>
        <v>0</v>
      </c>
      <c r="Q34" s="49">
        <f t="shared" si="7"/>
        <v>0</v>
      </c>
      <c r="R34" s="44">
        <f t="shared" si="7"/>
        <v>0</v>
      </c>
      <c r="S34" s="44">
        <f t="shared" si="7"/>
        <v>0</v>
      </c>
      <c r="T34" s="46">
        <f t="shared" si="7"/>
        <v>0</v>
      </c>
    </row>
    <row r="35" spans="1:20" s="17" customFormat="1" ht="12.75">
      <c r="A35" s="65"/>
      <c r="B35" s="9" t="s">
        <v>25</v>
      </c>
      <c r="C35" s="66">
        <f aca="true" t="shared" si="8" ref="C35:C50">SUM(D35:G35)</f>
        <v>0</v>
      </c>
      <c r="D35" s="67"/>
      <c r="E35" s="68"/>
      <c r="F35" s="67"/>
      <c r="G35" s="69"/>
      <c r="H35" s="66">
        <f aca="true" t="shared" si="9" ref="H35:H50">SUM(I35:J35)</f>
        <v>0</v>
      </c>
      <c r="I35" s="67"/>
      <c r="J35" s="70"/>
      <c r="K35" s="71">
        <f aca="true" t="shared" si="10" ref="K35:K50">SUM(L35:M35)</f>
        <v>0</v>
      </c>
      <c r="L35" s="72"/>
      <c r="M35" s="73"/>
      <c r="N35" s="74"/>
      <c r="O35" s="75">
        <f aca="true" t="shared" si="11" ref="O35:O50">SUM(R35:T35)+P35</f>
        <v>0</v>
      </c>
      <c r="P35" s="74"/>
      <c r="Q35" s="72"/>
      <c r="R35" s="73"/>
      <c r="S35" s="72"/>
      <c r="T35" s="77"/>
    </row>
    <row r="36" spans="1:20" s="17" customFormat="1" ht="12.75">
      <c r="A36" s="65"/>
      <c r="B36" s="9" t="s">
        <v>26</v>
      </c>
      <c r="C36" s="66">
        <f t="shared" si="8"/>
        <v>0</v>
      </c>
      <c r="D36" s="67"/>
      <c r="E36" s="68"/>
      <c r="F36" s="67"/>
      <c r="G36" s="69"/>
      <c r="H36" s="66">
        <f t="shared" si="9"/>
        <v>0</v>
      </c>
      <c r="I36" s="67"/>
      <c r="J36" s="70"/>
      <c r="K36" s="71">
        <f t="shared" si="10"/>
        <v>0</v>
      </c>
      <c r="L36" s="72"/>
      <c r="M36" s="73"/>
      <c r="N36" s="74"/>
      <c r="O36" s="75">
        <f t="shared" si="11"/>
        <v>0</v>
      </c>
      <c r="P36" s="74"/>
      <c r="Q36" s="72"/>
      <c r="R36" s="73"/>
      <c r="S36" s="72"/>
      <c r="T36" s="77"/>
    </row>
    <row r="37" spans="1:20" s="17" customFormat="1" ht="12.75">
      <c r="A37" s="65"/>
      <c r="B37" s="9" t="s">
        <v>27</v>
      </c>
      <c r="C37" s="66">
        <f t="shared" si="8"/>
        <v>0</v>
      </c>
      <c r="D37" s="67"/>
      <c r="E37" s="68"/>
      <c r="F37" s="67"/>
      <c r="G37" s="69"/>
      <c r="H37" s="66">
        <f t="shared" si="9"/>
        <v>0</v>
      </c>
      <c r="I37" s="67"/>
      <c r="J37" s="70"/>
      <c r="K37" s="71">
        <f t="shared" si="10"/>
        <v>0</v>
      </c>
      <c r="L37" s="72"/>
      <c r="M37" s="73"/>
      <c r="N37" s="74"/>
      <c r="O37" s="75">
        <f t="shared" si="11"/>
        <v>0</v>
      </c>
      <c r="P37" s="74"/>
      <c r="Q37" s="72"/>
      <c r="R37" s="73"/>
      <c r="S37" s="72"/>
      <c r="T37" s="77"/>
    </row>
    <row r="38" spans="1:20" s="17" customFormat="1" ht="12.75">
      <c r="A38" s="65"/>
      <c r="B38" s="9" t="s">
        <v>28</v>
      </c>
      <c r="C38" s="66">
        <f t="shared" si="8"/>
        <v>0</v>
      </c>
      <c r="D38" s="67"/>
      <c r="E38" s="68"/>
      <c r="F38" s="67"/>
      <c r="G38" s="69"/>
      <c r="H38" s="66">
        <f t="shared" si="9"/>
        <v>0</v>
      </c>
      <c r="I38" s="67"/>
      <c r="J38" s="70"/>
      <c r="K38" s="71">
        <f t="shared" si="10"/>
        <v>0</v>
      </c>
      <c r="L38" s="72"/>
      <c r="M38" s="73"/>
      <c r="N38" s="74"/>
      <c r="O38" s="75">
        <f t="shared" si="11"/>
        <v>0</v>
      </c>
      <c r="P38" s="74"/>
      <c r="Q38" s="72"/>
      <c r="R38" s="73"/>
      <c r="S38" s="72"/>
      <c r="T38" s="77"/>
    </row>
    <row r="39" spans="1:20" s="17" customFormat="1" ht="12.75">
      <c r="A39" s="65"/>
      <c r="B39" s="9" t="s">
        <v>30</v>
      </c>
      <c r="C39" s="66">
        <f t="shared" si="8"/>
        <v>0</v>
      </c>
      <c r="D39" s="67"/>
      <c r="E39" s="68"/>
      <c r="F39" s="67"/>
      <c r="G39" s="69"/>
      <c r="H39" s="66">
        <f t="shared" si="9"/>
        <v>0</v>
      </c>
      <c r="I39" s="67"/>
      <c r="J39" s="70"/>
      <c r="K39" s="71">
        <f t="shared" si="10"/>
        <v>0</v>
      </c>
      <c r="L39" s="72"/>
      <c r="M39" s="73"/>
      <c r="N39" s="74"/>
      <c r="O39" s="75">
        <f t="shared" si="11"/>
        <v>0</v>
      </c>
      <c r="P39" s="74"/>
      <c r="Q39" s="72"/>
      <c r="R39" s="73"/>
      <c r="S39" s="72"/>
      <c r="T39" s="77"/>
    </row>
    <row r="40" spans="1:20" s="17" customFormat="1" ht="12.75">
      <c r="A40" s="65"/>
      <c r="B40" s="9" t="s">
        <v>29</v>
      </c>
      <c r="C40" s="66">
        <f t="shared" si="8"/>
        <v>0</v>
      </c>
      <c r="D40" s="67"/>
      <c r="E40" s="68"/>
      <c r="F40" s="67"/>
      <c r="G40" s="69"/>
      <c r="H40" s="66">
        <f t="shared" si="9"/>
        <v>0</v>
      </c>
      <c r="I40" s="67"/>
      <c r="J40" s="70"/>
      <c r="K40" s="71">
        <f t="shared" si="10"/>
        <v>0</v>
      </c>
      <c r="L40" s="72"/>
      <c r="M40" s="73"/>
      <c r="N40" s="74"/>
      <c r="O40" s="75">
        <f t="shared" si="11"/>
        <v>0</v>
      </c>
      <c r="P40" s="74"/>
      <c r="Q40" s="72"/>
      <c r="R40" s="73"/>
      <c r="S40" s="72"/>
      <c r="T40" s="77"/>
    </row>
    <row r="41" spans="1:20" s="17" customFormat="1" ht="12.75">
      <c r="A41" s="65"/>
      <c r="B41" s="9" t="s">
        <v>31</v>
      </c>
      <c r="C41" s="66">
        <f t="shared" si="8"/>
        <v>0</v>
      </c>
      <c r="D41" s="67"/>
      <c r="E41" s="68"/>
      <c r="F41" s="67"/>
      <c r="G41" s="69"/>
      <c r="H41" s="66">
        <f t="shared" si="9"/>
        <v>0</v>
      </c>
      <c r="I41" s="67"/>
      <c r="J41" s="70"/>
      <c r="K41" s="71">
        <f t="shared" si="10"/>
        <v>0</v>
      </c>
      <c r="L41" s="72"/>
      <c r="M41" s="73"/>
      <c r="N41" s="74"/>
      <c r="O41" s="75">
        <f t="shared" si="11"/>
        <v>0</v>
      </c>
      <c r="P41" s="74"/>
      <c r="Q41" s="72"/>
      <c r="R41" s="73"/>
      <c r="S41" s="72"/>
      <c r="T41" s="77"/>
    </row>
    <row r="42" spans="1:20" s="17" customFormat="1" ht="12.75">
      <c r="A42" s="65"/>
      <c r="B42" s="9" t="s">
        <v>32</v>
      </c>
      <c r="C42" s="66">
        <f t="shared" si="8"/>
        <v>0</v>
      </c>
      <c r="D42" s="67"/>
      <c r="E42" s="68"/>
      <c r="F42" s="67"/>
      <c r="G42" s="69"/>
      <c r="H42" s="66">
        <f t="shared" si="9"/>
        <v>0</v>
      </c>
      <c r="I42" s="67"/>
      <c r="J42" s="70"/>
      <c r="K42" s="71">
        <f t="shared" si="10"/>
        <v>0</v>
      </c>
      <c r="L42" s="72"/>
      <c r="M42" s="73"/>
      <c r="N42" s="74"/>
      <c r="O42" s="75">
        <f t="shared" si="11"/>
        <v>0</v>
      </c>
      <c r="P42" s="74"/>
      <c r="Q42" s="72"/>
      <c r="R42" s="73"/>
      <c r="S42" s="72"/>
      <c r="T42" s="77"/>
    </row>
    <row r="43" spans="1:20" s="17" customFormat="1" ht="12.75">
      <c r="A43" s="65"/>
      <c r="B43" s="9" t="s">
        <v>33</v>
      </c>
      <c r="C43" s="66">
        <f t="shared" si="8"/>
        <v>0</v>
      </c>
      <c r="D43" s="67"/>
      <c r="E43" s="68"/>
      <c r="F43" s="67"/>
      <c r="G43" s="69"/>
      <c r="H43" s="66">
        <f t="shared" si="9"/>
        <v>0</v>
      </c>
      <c r="I43" s="67"/>
      <c r="J43" s="70"/>
      <c r="K43" s="71">
        <f t="shared" si="10"/>
        <v>0</v>
      </c>
      <c r="L43" s="72"/>
      <c r="M43" s="73"/>
      <c r="N43" s="74"/>
      <c r="O43" s="75">
        <f t="shared" si="11"/>
        <v>0</v>
      </c>
      <c r="P43" s="74"/>
      <c r="Q43" s="72"/>
      <c r="R43" s="73"/>
      <c r="S43" s="72"/>
      <c r="T43" s="77"/>
    </row>
    <row r="44" spans="1:20" s="17" customFormat="1" ht="12.75">
      <c r="A44" s="65"/>
      <c r="B44" s="9" t="s">
        <v>34</v>
      </c>
      <c r="C44" s="66">
        <f t="shared" si="8"/>
        <v>0</v>
      </c>
      <c r="D44" s="67"/>
      <c r="E44" s="68"/>
      <c r="F44" s="67"/>
      <c r="G44" s="69"/>
      <c r="H44" s="66">
        <f t="shared" si="9"/>
        <v>0</v>
      </c>
      <c r="I44" s="67"/>
      <c r="J44" s="70"/>
      <c r="K44" s="71">
        <f t="shared" si="10"/>
        <v>0</v>
      </c>
      <c r="L44" s="72"/>
      <c r="M44" s="73"/>
      <c r="N44" s="74"/>
      <c r="O44" s="75">
        <f t="shared" si="11"/>
        <v>0</v>
      </c>
      <c r="P44" s="74"/>
      <c r="Q44" s="72"/>
      <c r="R44" s="73"/>
      <c r="S44" s="72"/>
      <c r="T44" s="77"/>
    </row>
    <row r="45" spans="1:20" s="17" customFormat="1" ht="12.75">
      <c r="A45" s="65"/>
      <c r="B45" s="9" t="s">
        <v>35</v>
      </c>
      <c r="C45" s="66">
        <f t="shared" si="8"/>
        <v>0</v>
      </c>
      <c r="D45" s="67"/>
      <c r="E45" s="68"/>
      <c r="F45" s="67"/>
      <c r="G45" s="69"/>
      <c r="H45" s="66">
        <f t="shared" si="9"/>
        <v>0</v>
      </c>
      <c r="I45" s="67"/>
      <c r="J45" s="70"/>
      <c r="K45" s="71">
        <f t="shared" si="10"/>
        <v>0</v>
      </c>
      <c r="L45" s="72"/>
      <c r="M45" s="73"/>
      <c r="N45" s="74"/>
      <c r="O45" s="75">
        <f t="shared" si="11"/>
        <v>0</v>
      </c>
      <c r="P45" s="74"/>
      <c r="Q45" s="72"/>
      <c r="R45" s="73"/>
      <c r="S45" s="72"/>
      <c r="T45" s="77"/>
    </row>
    <row r="46" spans="1:20" s="17" customFormat="1" ht="12.75">
      <c r="A46" s="65"/>
      <c r="B46" s="9" t="s">
        <v>36</v>
      </c>
      <c r="C46" s="66">
        <f t="shared" si="8"/>
        <v>0</v>
      </c>
      <c r="D46" s="67"/>
      <c r="E46" s="68"/>
      <c r="F46" s="67"/>
      <c r="G46" s="69"/>
      <c r="H46" s="66">
        <f t="shared" si="9"/>
        <v>0</v>
      </c>
      <c r="I46" s="67"/>
      <c r="J46" s="70"/>
      <c r="K46" s="71">
        <f t="shared" si="10"/>
        <v>0</v>
      </c>
      <c r="L46" s="72"/>
      <c r="M46" s="73"/>
      <c r="N46" s="74"/>
      <c r="O46" s="75">
        <f t="shared" si="11"/>
        <v>0</v>
      </c>
      <c r="P46" s="74"/>
      <c r="Q46" s="72"/>
      <c r="R46" s="73"/>
      <c r="S46" s="72"/>
      <c r="T46" s="77"/>
    </row>
    <row r="47" spans="1:20" s="17" customFormat="1" ht="12.75">
      <c r="A47" s="65"/>
      <c r="B47" s="9" t="s">
        <v>37</v>
      </c>
      <c r="C47" s="66">
        <f t="shared" si="8"/>
        <v>0</v>
      </c>
      <c r="D47" s="67"/>
      <c r="E47" s="68"/>
      <c r="F47" s="67"/>
      <c r="G47" s="69"/>
      <c r="H47" s="66">
        <f t="shared" si="9"/>
        <v>0</v>
      </c>
      <c r="I47" s="67"/>
      <c r="J47" s="70"/>
      <c r="K47" s="71">
        <f t="shared" si="10"/>
        <v>0</v>
      </c>
      <c r="L47" s="72"/>
      <c r="M47" s="73"/>
      <c r="N47" s="74"/>
      <c r="O47" s="75">
        <f t="shared" si="11"/>
        <v>0</v>
      </c>
      <c r="P47" s="74"/>
      <c r="Q47" s="72"/>
      <c r="R47" s="73"/>
      <c r="S47" s="72"/>
      <c r="T47" s="77"/>
    </row>
    <row r="48" spans="1:20" s="17" customFormat="1" ht="12.75">
      <c r="A48" s="65"/>
      <c r="B48" s="9" t="s">
        <v>38</v>
      </c>
      <c r="C48" s="66">
        <f t="shared" si="8"/>
        <v>0</v>
      </c>
      <c r="D48" s="67"/>
      <c r="E48" s="68"/>
      <c r="F48" s="67"/>
      <c r="G48" s="69"/>
      <c r="H48" s="66">
        <f t="shared" si="9"/>
        <v>0</v>
      </c>
      <c r="I48" s="67"/>
      <c r="J48" s="70"/>
      <c r="K48" s="71">
        <f t="shared" si="10"/>
        <v>0</v>
      </c>
      <c r="L48" s="72"/>
      <c r="M48" s="73"/>
      <c r="N48" s="74"/>
      <c r="O48" s="75">
        <f t="shared" si="11"/>
        <v>0</v>
      </c>
      <c r="P48" s="74"/>
      <c r="Q48" s="72"/>
      <c r="R48" s="73"/>
      <c r="S48" s="72"/>
      <c r="T48" s="77"/>
    </row>
    <row r="49" spans="1:20" s="17" customFormat="1" ht="12.75">
      <c r="A49" s="65"/>
      <c r="B49" s="9" t="s">
        <v>39</v>
      </c>
      <c r="C49" s="66">
        <f t="shared" si="8"/>
        <v>0</v>
      </c>
      <c r="D49" s="67"/>
      <c r="E49" s="68"/>
      <c r="F49" s="67"/>
      <c r="G49" s="69"/>
      <c r="H49" s="66">
        <f t="shared" si="9"/>
        <v>0</v>
      </c>
      <c r="I49" s="67"/>
      <c r="J49" s="70"/>
      <c r="K49" s="71">
        <f t="shared" si="10"/>
        <v>0</v>
      </c>
      <c r="L49" s="72"/>
      <c r="M49" s="73"/>
      <c r="N49" s="74"/>
      <c r="O49" s="75">
        <f t="shared" si="11"/>
        <v>0</v>
      </c>
      <c r="P49" s="74"/>
      <c r="Q49" s="72"/>
      <c r="R49" s="73"/>
      <c r="S49" s="72"/>
      <c r="T49" s="77"/>
    </row>
    <row r="50" spans="1:20" s="17" customFormat="1" ht="12.75" customHeight="1" thickBot="1">
      <c r="A50" s="65"/>
      <c r="B50" s="10" t="s">
        <v>40</v>
      </c>
      <c r="C50" s="79">
        <f t="shared" si="8"/>
        <v>0</v>
      </c>
      <c r="D50" s="80"/>
      <c r="E50" s="81"/>
      <c r="F50" s="80"/>
      <c r="G50" s="82"/>
      <c r="H50" s="79">
        <f t="shared" si="9"/>
        <v>0</v>
      </c>
      <c r="I50" s="80"/>
      <c r="J50" s="83"/>
      <c r="K50" s="84">
        <f t="shared" si="10"/>
        <v>0</v>
      </c>
      <c r="L50" s="85"/>
      <c r="M50" s="86"/>
      <c r="N50" s="87"/>
      <c r="O50" s="88">
        <f t="shared" si="11"/>
        <v>0</v>
      </c>
      <c r="P50" s="87"/>
      <c r="Q50" s="85"/>
      <c r="R50" s="86"/>
      <c r="S50" s="85"/>
      <c r="T50" s="90"/>
    </row>
    <row r="51" spans="1:20" s="17" customFormat="1" ht="15.75" thickBot="1">
      <c r="A51" s="91"/>
      <c r="B51" s="13" t="s">
        <v>55</v>
      </c>
      <c r="C51" s="43">
        <f>SUM(C52:C66)</f>
        <v>0</v>
      </c>
      <c r="D51" s="44">
        <f aca="true" t="shared" si="12" ref="D51:T51">SUM(D52:D66)</f>
        <v>0</v>
      </c>
      <c r="E51" s="45">
        <f t="shared" si="12"/>
        <v>0</v>
      </c>
      <c r="F51" s="44">
        <f t="shared" si="12"/>
        <v>0</v>
      </c>
      <c r="G51" s="46">
        <f t="shared" si="12"/>
        <v>0</v>
      </c>
      <c r="H51" s="43">
        <f t="shared" si="12"/>
        <v>0</v>
      </c>
      <c r="I51" s="44">
        <f t="shared" si="12"/>
        <v>0</v>
      </c>
      <c r="J51" s="47">
        <f t="shared" si="12"/>
        <v>0</v>
      </c>
      <c r="K51" s="48">
        <f t="shared" si="12"/>
        <v>0</v>
      </c>
      <c r="L51" s="49">
        <f t="shared" si="12"/>
        <v>0</v>
      </c>
      <c r="M51" s="44">
        <f t="shared" si="12"/>
        <v>0</v>
      </c>
      <c r="N51" s="47">
        <f t="shared" si="12"/>
        <v>0</v>
      </c>
      <c r="O51" s="48">
        <f t="shared" si="12"/>
        <v>0</v>
      </c>
      <c r="P51" s="45">
        <f t="shared" si="12"/>
        <v>0</v>
      </c>
      <c r="Q51" s="49">
        <f t="shared" si="12"/>
        <v>0</v>
      </c>
      <c r="R51" s="44">
        <f t="shared" si="12"/>
        <v>0</v>
      </c>
      <c r="S51" s="44">
        <f t="shared" si="12"/>
        <v>0</v>
      </c>
      <c r="T51" s="46">
        <f t="shared" si="12"/>
        <v>0</v>
      </c>
    </row>
    <row r="52" spans="1:20" s="41" customFormat="1" ht="13.5" customHeight="1">
      <c r="A52" s="65"/>
      <c r="B52" s="11" t="s">
        <v>25</v>
      </c>
      <c r="C52" s="92">
        <f aca="true" t="shared" si="13" ref="C52:C65">SUM(D52:G52)</f>
        <v>0</v>
      </c>
      <c r="D52" s="93"/>
      <c r="E52" s="94"/>
      <c r="F52" s="93"/>
      <c r="G52" s="95"/>
      <c r="H52" s="92">
        <f aca="true" t="shared" si="14" ref="H52:H65">SUM(I52:J52)</f>
        <v>0</v>
      </c>
      <c r="I52" s="93"/>
      <c r="J52" s="96"/>
      <c r="K52" s="97">
        <f aca="true" t="shared" si="15" ref="K52:K65">SUM(L52:M52)</f>
        <v>0</v>
      </c>
      <c r="L52" s="98"/>
      <c r="M52" s="99"/>
      <c r="N52" s="100"/>
      <c r="O52" s="101">
        <f aca="true" t="shared" si="16" ref="O52:O65">SUM(R52:T52)+P52</f>
        <v>0</v>
      </c>
      <c r="P52" s="100"/>
      <c r="Q52" s="98"/>
      <c r="R52" s="99"/>
      <c r="S52" s="98"/>
      <c r="T52" s="102"/>
    </row>
    <row r="53" spans="1:20" s="17" customFormat="1" ht="12.75">
      <c r="A53" s="65"/>
      <c r="B53" s="9" t="s">
        <v>26</v>
      </c>
      <c r="C53" s="66">
        <f t="shared" si="13"/>
        <v>0</v>
      </c>
      <c r="D53" s="67"/>
      <c r="E53" s="68"/>
      <c r="F53" s="67"/>
      <c r="G53" s="69"/>
      <c r="H53" s="66">
        <f t="shared" si="14"/>
        <v>0</v>
      </c>
      <c r="I53" s="67"/>
      <c r="J53" s="70"/>
      <c r="K53" s="71">
        <f t="shared" si="15"/>
        <v>0</v>
      </c>
      <c r="L53" s="72"/>
      <c r="M53" s="73"/>
      <c r="N53" s="74"/>
      <c r="O53" s="75">
        <f t="shared" si="16"/>
        <v>0</v>
      </c>
      <c r="P53" s="74"/>
      <c r="Q53" s="72"/>
      <c r="R53" s="73"/>
      <c r="S53" s="72"/>
      <c r="T53" s="77"/>
    </row>
    <row r="54" spans="1:20" s="17" customFormat="1" ht="12.75">
      <c r="A54" s="65"/>
      <c r="B54" s="9" t="s">
        <v>27</v>
      </c>
      <c r="C54" s="66">
        <f t="shared" si="13"/>
        <v>0</v>
      </c>
      <c r="D54" s="67"/>
      <c r="E54" s="68"/>
      <c r="F54" s="67"/>
      <c r="G54" s="69"/>
      <c r="H54" s="66">
        <f t="shared" si="14"/>
        <v>0</v>
      </c>
      <c r="I54" s="67"/>
      <c r="J54" s="70"/>
      <c r="K54" s="71">
        <f t="shared" si="15"/>
        <v>0</v>
      </c>
      <c r="L54" s="72"/>
      <c r="M54" s="73"/>
      <c r="N54" s="74"/>
      <c r="O54" s="75">
        <f t="shared" si="16"/>
        <v>0</v>
      </c>
      <c r="P54" s="74"/>
      <c r="Q54" s="72"/>
      <c r="R54" s="73"/>
      <c r="S54" s="72"/>
      <c r="T54" s="77"/>
    </row>
    <row r="55" spans="1:20" s="17" customFormat="1" ht="12.75">
      <c r="A55" s="65"/>
      <c r="B55" s="9" t="s">
        <v>28</v>
      </c>
      <c r="C55" s="66">
        <f t="shared" si="13"/>
        <v>0</v>
      </c>
      <c r="D55" s="67"/>
      <c r="E55" s="68"/>
      <c r="F55" s="67"/>
      <c r="G55" s="69"/>
      <c r="H55" s="66">
        <f t="shared" si="14"/>
        <v>0</v>
      </c>
      <c r="I55" s="67"/>
      <c r="J55" s="70"/>
      <c r="K55" s="71">
        <f t="shared" si="15"/>
        <v>0</v>
      </c>
      <c r="L55" s="72"/>
      <c r="M55" s="73"/>
      <c r="N55" s="74"/>
      <c r="O55" s="75">
        <f t="shared" si="16"/>
        <v>0</v>
      </c>
      <c r="P55" s="74"/>
      <c r="Q55" s="72"/>
      <c r="R55" s="73"/>
      <c r="S55" s="72"/>
      <c r="T55" s="77"/>
    </row>
    <row r="56" spans="1:20" s="17" customFormat="1" ht="12.75">
      <c r="A56" s="65"/>
      <c r="B56" s="9" t="s">
        <v>30</v>
      </c>
      <c r="C56" s="66">
        <f t="shared" si="13"/>
        <v>0</v>
      </c>
      <c r="D56" s="67"/>
      <c r="E56" s="68"/>
      <c r="F56" s="67"/>
      <c r="G56" s="69"/>
      <c r="H56" s="66">
        <f t="shared" si="14"/>
        <v>0</v>
      </c>
      <c r="I56" s="67"/>
      <c r="J56" s="70"/>
      <c r="K56" s="71">
        <f t="shared" si="15"/>
        <v>0</v>
      </c>
      <c r="L56" s="72"/>
      <c r="M56" s="73"/>
      <c r="N56" s="74"/>
      <c r="O56" s="75">
        <f t="shared" si="16"/>
        <v>0</v>
      </c>
      <c r="P56" s="74"/>
      <c r="Q56" s="72"/>
      <c r="R56" s="73"/>
      <c r="S56" s="72"/>
      <c r="T56" s="77"/>
    </row>
    <row r="57" spans="1:20" s="17" customFormat="1" ht="12.75">
      <c r="A57" s="65"/>
      <c r="B57" s="9" t="s">
        <v>29</v>
      </c>
      <c r="C57" s="66">
        <f t="shared" si="13"/>
        <v>0</v>
      </c>
      <c r="D57" s="67"/>
      <c r="E57" s="68"/>
      <c r="F57" s="67"/>
      <c r="G57" s="69"/>
      <c r="H57" s="66">
        <f t="shared" si="14"/>
        <v>0</v>
      </c>
      <c r="I57" s="67"/>
      <c r="J57" s="70"/>
      <c r="K57" s="71">
        <f t="shared" si="15"/>
        <v>0</v>
      </c>
      <c r="L57" s="72"/>
      <c r="M57" s="73"/>
      <c r="N57" s="74"/>
      <c r="O57" s="75">
        <f t="shared" si="16"/>
        <v>0</v>
      </c>
      <c r="P57" s="74"/>
      <c r="Q57" s="72"/>
      <c r="R57" s="73"/>
      <c r="S57" s="72"/>
      <c r="T57" s="77"/>
    </row>
    <row r="58" spans="1:20" s="17" customFormat="1" ht="12.75">
      <c r="A58" s="65"/>
      <c r="B58" s="9" t="s">
        <v>32</v>
      </c>
      <c r="C58" s="66">
        <f t="shared" si="13"/>
        <v>0</v>
      </c>
      <c r="D58" s="67"/>
      <c r="E58" s="68"/>
      <c r="F58" s="67"/>
      <c r="G58" s="69"/>
      <c r="H58" s="66">
        <f t="shared" si="14"/>
        <v>0</v>
      </c>
      <c r="I58" s="67"/>
      <c r="J58" s="70"/>
      <c r="K58" s="71">
        <f t="shared" si="15"/>
        <v>0</v>
      </c>
      <c r="L58" s="72"/>
      <c r="M58" s="73"/>
      <c r="N58" s="74"/>
      <c r="O58" s="75">
        <f t="shared" si="16"/>
        <v>0</v>
      </c>
      <c r="P58" s="74"/>
      <c r="Q58" s="72"/>
      <c r="R58" s="73"/>
      <c r="S58" s="72"/>
      <c r="T58" s="77"/>
    </row>
    <row r="59" spans="1:20" s="17" customFormat="1" ht="12.75">
      <c r="A59" s="65"/>
      <c r="B59" s="9" t="s">
        <v>33</v>
      </c>
      <c r="C59" s="66">
        <f t="shared" si="13"/>
        <v>0</v>
      </c>
      <c r="D59" s="67"/>
      <c r="E59" s="68"/>
      <c r="F59" s="67"/>
      <c r="G59" s="69"/>
      <c r="H59" s="66">
        <f t="shared" si="14"/>
        <v>0</v>
      </c>
      <c r="I59" s="67"/>
      <c r="J59" s="70"/>
      <c r="K59" s="71">
        <f t="shared" si="15"/>
        <v>0</v>
      </c>
      <c r="L59" s="72"/>
      <c r="M59" s="73"/>
      <c r="N59" s="74"/>
      <c r="O59" s="75">
        <f t="shared" si="16"/>
        <v>0</v>
      </c>
      <c r="P59" s="74"/>
      <c r="Q59" s="72"/>
      <c r="R59" s="73"/>
      <c r="S59" s="72"/>
      <c r="T59" s="77"/>
    </row>
    <row r="60" spans="1:20" s="17" customFormat="1" ht="12.75">
      <c r="A60" s="65"/>
      <c r="B60" s="9" t="s">
        <v>34</v>
      </c>
      <c r="C60" s="66">
        <f t="shared" si="13"/>
        <v>0</v>
      </c>
      <c r="D60" s="67"/>
      <c r="E60" s="68"/>
      <c r="F60" s="67"/>
      <c r="G60" s="69"/>
      <c r="H60" s="66">
        <f t="shared" si="14"/>
        <v>0</v>
      </c>
      <c r="I60" s="67"/>
      <c r="J60" s="70"/>
      <c r="K60" s="71">
        <f t="shared" si="15"/>
        <v>0</v>
      </c>
      <c r="L60" s="72"/>
      <c r="M60" s="73"/>
      <c r="N60" s="74"/>
      <c r="O60" s="75">
        <f t="shared" si="16"/>
        <v>0</v>
      </c>
      <c r="P60" s="74"/>
      <c r="Q60" s="72"/>
      <c r="R60" s="73"/>
      <c r="S60" s="72"/>
      <c r="T60" s="77"/>
    </row>
    <row r="61" spans="1:20" s="17" customFormat="1" ht="12.75">
      <c r="A61" s="65"/>
      <c r="B61" s="9" t="s">
        <v>35</v>
      </c>
      <c r="C61" s="66">
        <f t="shared" si="13"/>
        <v>0</v>
      </c>
      <c r="D61" s="67"/>
      <c r="E61" s="68"/>
      <c r="F61" s="67"/>
      <c r="G61" s="69"/>
      <c r="H61" s="66">
        <f t="shared" si="14"/>
        <v>0</v>
      </c>
      <c r="I61" s="67"/>
      <c r="J61" s="70"/>
      <c r="K61" s="71">
        <f t="shared" si="15"/>
        <v>0</v>
      </c>
      <c r="L61" s="72"/>
      <c r="M61" s="73"/>
      <c r="N61" s="74"/>
      <c r="O61" s="75">
        <f t="shared" si="16"/>
        <v>0</v>
      </c>
      <c r="P61" s="74"/>
      <c r="Q61" s="72"/>
      <c r="R61" s="73"/>
      <c r="S61" s="72"/>
      <c r="T61" s="77"/>
    </row>
    <row r="62" spans="1:20" s="17" customFormat="1" ht="12.75">
      <c r="A62" s="65"/>
      <c r="B62" s="9" t="s">
        <v>36</v>
      </c>
      <c r="C62" s="66">
        <f t="shared" si="13"/>
        <v>0</v>
      </c>
      <c r="D62" s="67"/>
      <c r="E62" s="68"/>
      <c r="F62" s="67"/>
      <c r="G62" s="69"/>
      <c r="H62" s="66">
        <f t="shared" si="14"/>
        <v>0</v>
      </c>
      <c r="I62" s="67"/>
      <c r="J62" s="70"/>
      <c r="K62" s="71">
        <f t="shared" si="15"/>
        <v>0</v>
      </c>
      <c r="L62" s="72"/>
      <c r="M62" s="73"/>
      <c r="N62" s="74"/>
      <c r="O62" s="75">
        <f t="shared" si="16"/>
        <v>0</v>
      </c>
      <c r="P62" s="74"/>
      <c r="Q62" s="72"/>
      <c r="R62" s="73"/>
      <c r="S62" s="72"/>
      <c r="T62" s="77"/>
    </row>
    <row r="63" spans="1:20" s="17" customFormat="1" ht="12.75">
      <c r="A63" s="65"/>
      <c r="B63" s="9" t="s">
        <v>39</v>
      </c>
      <c r="C63" s="66">
        <f t="shared" si="13"/>
        <v>0</v>
      </c>
      <c r="D63" s="67"/>
      <c r="E63" s="68"/>
      <c r="F63" s="67"/>
      <c r="G63" s="69"/>
      <c r="H63" s="66">
        <f t="shared" si="14"/>
        <v>0</v>
      </c>
      <c r="I63" s="67"/>
      <c r="J63" s="70"/>
      <c r="K63" s="71">
        <f t="shared" si="15"/>
        <v>0</v>
      </c>
      <c r="L63" s="72"/>
      <c r="M63" s="73"/>
      <c r="N63" s="74"/>
      <c r="O63" s="75">
        <f t="shared" si="16"/>
        <v>0</v>
      </c>
      <c r="P63" s="74"/>
      <c r="Q63" s="72"/>
      <c r="R63" s="73"/>
      <c r="S63" s="72"/>
      <c r="T63" s="77"/>
    </row>
    <row r="64" spans="1:20" s="17" customFormat="1" ht="12.75">
      <c r="A64" s="65"/>
      <c r="B64" s="9" t="s">
        <v>40</v>
      </c>
      <c r="C64" s="66">
        <f t="shared" si="13"/>
        <v>0</v>
      </c>
      <c r="D64" s="67"/>
      <c r="E64" s="68"/>
      <c r="F64" s="67"/>
      <c r="G64" s="69"/>
      <c r="H64" s="66">
        <f t="shared" si="14"/>
        <v>0</v>
      </c>
      <c r="I64" s="67"/>
      <c r="J64" s="70"/>
      <c r="K64" s="71">
        <f t="shared" si="15"/>
        <v>0</v>
      </c>
      <c r="L64" s="72"/>
      <c r="M64" s="73"/>
      <c r="N64" s="74"/>
      <c r="O64" s="75">
        <f t="shared" si="16"/>
        <v>0</v>
      </c>
      <c r="P64" s="74"/>
      <c r="Q64" s="72"/>
      <c r="R64" s="73"/>
      <c r="S64" s="72"/>
      <c r="T64" s="77"/>
    </row>
    <row r="65" spans="1:20" s="17" customFormat="1" ht="12.75" customHeight="1">
      <c r="A65" s="78"/>
      <c r="B65" s="10" t="s">
        <v>41</v>
      </c>
      <c r="C65" s="66">
        <f t="shared" si="13"/>
        <v>0</v>
      </c>
      <c r="D65" s="67"/>
      <c r="E65" s="68"/>
      <c r="F65" s="67"/>
      <c r="G65" s="69"/>
      <c r="H65" s="66">
        <f t="shared" si="14"/>
        <v>0</v>
      </c>
      <c r="I65" s="67"/>
      <c r="J65" s="70"/>
      <c r="K65" s="71">
        <f t="shared" si="15"/>
        <v>0</v>
      </c>
      <c r="L65" s="72"/>
      <c r="M65" s="73"/>
      <c r="N65" s="74"/>
      <c r="O65" s="75">
        <f t="shared" si="16"/>
        <v>0</v>
      </c>
      <c r="P65" s="74"/>
      <c r="Q65" s="72"/>
      <c r="R65" s="73"/>
      <c r="S65" s="72"/>
      <c r="T65" s="77"/>
    </row>
    <row r="66" spans="1:20" s="17" customFormat="1" ht="13.5" thickBot="1">
      <c r="A66" s="65"/>
      <c r="B66" s="9" t="s">
        <v>185</v>
      </c>
      <c r="C66" s="66">
        <f>SUM(D66:G66)</f>
        <v>0</v>
      </c>
      <c r="D66" s="67"/>
      <c r="E66" s="68"/>
      <c r="F66" s="67"/>
      <c r="G66" s="69"/>
      <c r="H66" s="66">
        <f>SUM(I66:J66)</f>
        <v>0</v>
      </c>
      <c r="I66" s="67"/>
      <c r="J66" s="70"/>
      <c r="K66" s="71">
        <f>SUM(L66:M66)</f>
        <v>0</v>
      </c>
      <c r="L66" s="72"/>
      <c r="M66" s="73"/>
      <c r="N66" s="74"/>
      <c r="O66" s="75">
        <f>SUM(R66:T66)+P66</f>
        <v>0</v>
      </c>
      <c r="P66" s="74"/>
      <c r="Q66" s="72"/>
      <c r="R66" s="73"/>
      <c r="S66" s="72"/>
      <c r="T66" s="77"/>
    </row>
    <row r="67" spans="1:20" s="17" customFormat="1" ht="15" thickBot="1">
      <c r="A67" s="15"/>
      <c r="B67" s="12" t="s">
        <v>54</v>
      </c>
      <c r="C67" s="43">
        <f aca="true" t="shared" si="17" ref="C67:T67">C10+C27+C33</f>
        <v>0</v>
      </c>
      <c r="D67" s="44">
        <f t="shared" si="17"/>
        <v>0</v>
      </c>
      <c r="E67" s="45">
        <f t="shared" si="17"/>
        <v>0</v>
      </c>
      <c r="F67" s="44">
        <f t="shared" si="17"/>
        <v>0</v>
      </c>
      <c r="G67" s="46">
        <f t="shared" si="17"/>
        <v>0</v>
      </c>
      <c r="H67" s="43">
        <f t="shared" si="17"/>
        <v>0</v>
      </c>
      <c r="I67" s="44">
        <f t="shared" si="17"/>
        <v>0</v>
      </c>
      <c r="J67" s="47">
        <f t="shared" si="17"/>
        <v>0</v>
      </c>
      <c r="K67" s="48">
        <f t="shared" si="17"/>
        <v>0</v>
      </c>
      <c r="L67" s="49">
        <f t="shared" si="17"/>
        <v>0</v>
      </c>
      <c r="M67" s="44">
        <f t="shared" si="17"/>
        <v>0</v>
      </c>
      <c r="N67" s="47">
        <f t="shared" si="17"/>
        <v>0</v>
      </c>
      <c r="O67" s="48">
        <f t="shared" si="17"/>
        <v>0</v>
      </c>
      <c r="P67" s="45">
        <f t="shared" si="17"/>
        <v>0</v>
      </c>
      <c r="Q67" s="49">
        <f t="shared" si="17"/>
        <v>0</v>
      </c>
      <c r="R67" s="44">
        <f t="shared" si="17"/>
        <v>0</v>
      </c>
      <c r="S67" s="44">
        <f t="shared" si="17"/>
        <v>0</v>
      </c>
      <c r="T67" s="46">
        <f t="shared" si="17"/>
        <v>0</v>
      </c>
    </row>
    <row r="68" spans="1:20" s="35" customFormat="1" ht="11.25">
      <c r="A68" s="297"/>
      <c r="B68" s="297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</row>
    <row r="69" spans="1:19" s="6" customFormat="1" ht="15.75">
      <c r="A69" s="5"/>
      <c r="B69" s="262" t="s">
        <v>253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513" t="s">
        <v>258</v>
      </c>
      <c r="O69" s="1513"/>
      <c r="P69" s="1513"/>
      <c r="Q69" s="1513"/>
      <c r="R69" s="1513"/>
      <c r="S69" s="1513"/>
    </row>
    <row r="70" spans="1:19" s="6" customFormat="1" ht="15.75">
      <c r="A70" s="5"/>
      <c r="B70" s="312" t="s">
        <v>254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514" t="s">
        <v>257</v>
      </c>
      <c r="O70" s="1514"/>
      <c r="P70" s="1514"/>
      <c r="Q70" s="1514"/>
      <c r="R70" s="1514"/>
      <c r="S70" s="1514"/>
    </row>
    <row r="71" spans="1:19" s="6" customFormat="1" ht="15.75">
      <c r="A71" s="5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513" t="s">
        <v>256</v>
      </c>
      <c r="O71" s="1513"/>
      <c r="P71" s="1513"/>
      <c r="Q71" s="1513"/>
      <c r="R71" s="1513"/>
      <c r="S71" s="1513"/>
    </row>
    <row r="72" spans="1:13" s="6" customFormat="1" ht="15.75">
      <c r="A72" s="5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</row>
    <row r="73" spans="2:13" ht="15.75">
      <c r="B73" s="3"/>
      <c r="D73" s="3"/>
      <c r="E73" s="3"/>
      <c r="F73" s="3"/>
      <c r="G73" s="3"/>
      <c r="I73" s="3"/>
      <c r="J73" s="3"/>
      <c r="L73" s="3"/>
      <c r="M73" s="3"/>
    </row>
    <row r="74" spans="2:13" ht="15.75">
      <c r="B74" s="3"/>
      <c r="D74" s="3"/>
      <c r="E74" s="3"/>
      <c r="F74" s="3"/>
      <c r="G74" s="3"/>
      <c r="I74" s="3"/>
      <c r="J74" s="3"/>
      <c r="L74" s="3"/>
      <c r="M74" s="3"/>
    </row>
    <row r="75" spans="7:16" ht="15.75">
      <c r="G75" s="3"/>
      <c r="H75" s="2"/>
      <c r="J75" s="3"/>
      <c r="K75" s="2"/>
      <c r="N75" s="3"/>
      <c r="P75" s="2"/>
    </row>
    <row r="76" spans="7:16" ht="15.75">
      <c r="G76" s="3"/>
      <c r="H76" s="2"/>
      <c r="J76" s="3"/>
      <c r="K76" s="2"/>
      <c r="N76" s="3"/>
      <c r="P76" s="2"/>
    </row>
    <row r="77" spans="7:16" ht="15.75">
      <c r="G77" s="3"/>
      <c r="H77" s="2"/>
      <c r="J77" s="3"/>
      <c r="K77" s="2"/>
      <c r="N77" s="3"/>
      <c r="P77" s="2"/>
    </row>
    <row r="78" spans="1:15" s="314" customFormat="1" ht="15.75">
      <c r="A78" s="315"/>
      <c r="C78" s="316"/>
      <c r="G78" s="316"/>
      <c r="J78" s="316"/>
      <c r="N78" s="316"/>
      <c r="O78" s="316"/>
    </row>
  </sheetData>
  <sheetProtection/>
  <mergeCells count="29">
    <mergeCell ref="S7:T7"/>
    <mergeCell ref="C7:C8"/>
    <mergeCell ref="D7:D8"/>
    <mergeCell ref="H7:H8"/>
    <mergeCell ref="I7:I8"/>
    <mergeCell ref="E7:E8"/>
    <mergeCell ref="F7:G7"/>
    <mergeCell ref="K7:M7"/>
    <mergeCell ref="N7:N8"/>
    <mergeCell ref="N71:S71"/>
    <mergeCell ref="R1:T1"/>
    <mergeCell ref="B6:B8"/>
    <mergeCell ref="C6:G6"/>
    <mergeCell ref="H6:J6"/>
    <mergeCell ref="J7:J8"/>
    <mergeCell ref="P7:Q7"/>
    <mergeCell ref="O7:O8"/>
    <mergeCell ref="A1:C1"/>
    <mergeCell ref="G1:N1"/>
    <mergeCell ref="A4:T4"/>
    <mergeCell ref="N69:S69"/>
    <mergeCell ref="N70:S70"/>
    <mergeCell ref="D2:P2"/>
    <mergeCell ref="D3:P3"/>
    <mergeCell ref="O6:T6"/>
    <mergeCell ref="K6:N6"/>
    <mergeCell ref="A2:C2"/>
    <mergeCell ref="A6:A8"/>
    <mergeCell ref="R7:R8"/>
  </mergeCells>
  <printOptions/>
  <pageMargins left="0.65" right="0.16" top="0.38" bottom="0.24" header="0.17" footer="0.2"/>
  <pageSetup horizontalDpi="600" verticalDpi="600" orientation="landscape" paperSize="9" r:id="rId2"/>
  <headerFooter alignWithMargins="0">
    <oddFooter>&amp;R&amp;8&amp;A_Trang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26.28125" style="496" customWidth="1"/>
    <col min="2" max="2" width="6.57421875" style="496" customWidth="1"/>
    <col min="3" max="3" width="5.57421875" style="496" customWidth="1"/>
    <col min="4" max="10" width="3.8515625" style="496" customWidth="1"/>
    <col min="11" max="11" width="5.140625" style="496" customWidth="1"/>
    <col min="12" max="18" width="3.8515625" style="496" customWidth="1"/>
    <col min="19" max="21" width="6.421875" style="496" customWidth="1"/>
    <col min="22" max="26" width="5.00390625" style="496" customWidth="1"/>
    <col min="27" max="16384" width="9.421875" style="496" customWidth="1"/>
  </cols>
  <sheetData>
    <row r="1" spans="1:26" ht="15.75">
      <c r="A1" s="3" t="s">
        <v>143</v>
      </c>
      <c r="B1" s="3"/>
      <c r="C1" s="3"/>
      <c r="D1" s="3"/>
      <c r="E1" s="3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1423" t="s">
        <v>289</v>
      </c>
      <c r="Z1" s="1423"/>
    </row>
    <row r="2" spans="1:5" ht="15.75">
      <c r="A2" s="3" t="s">
        <v>293</v>
      </c>
      <c r="B2" s="3"/>
      <c r="C2" s="3"/>
      <c r="D2" s="3"/>
      <c r="E2" s="3"/>
    </row>
    <row r="3" spans="1:26" ht="18.75">
      <c r="A3" s="1359" t="s">
        <v>136</v>
      </c>
      <c r="B3" s="1359"/>
      <c r="C3" s="1359"/>
      <c r="D3" s="1359"/>
      <c r="E3" s="1359"/>
      <c r="F3" s="1359"/>
      <c r="G3" s="1359"/>
      <c r="H3" s="1359"/>
      <c r="I3" s="1359"/>
      <c r="J3" s="1359"/>
      <c r="K3" s="1359"/>
      <c r="L3" s="1359"/>
      <c r="M3" s="1359"/>
      <c r="N3" s="1359"/>
      <c r="O3" s="1359"/>
      <c r="P3" s="1359"/>
      <c r="Q3" s="1359"/>
      <c r="R3" s="1359"/>
      <c r="S3" s="1359"/>
      <c r="T3" s="1359"/>
      <c r="U3" s="1359"/>
      <c r="V3" s="1359"/>
      <c r="W3" s="1359"/>
      <c r="X3" s="1359"/>
      <c r="Y3" s="1359"/>
      <c r="Z3" s="1359"/>
    </row>
    <row r="4" spans="1:26" ht="18.75">
      <c r="A4" s="1526" t="s">
        <v>290</v>
      </c>
      <c r="B4" s="1526"/>
      <c r="C4" s="1526"/>
      <c r="D4" s="1526"/>
      <c r="E4" s="1526"/>
      <c r="F4" s="1526"/>
      <c r="G4" s="1526"/>
      <c r="H4" s="1526"/>
      <c r="I4" s="1526"/>
      <c r="J4" s="1526"/>
      <c r="K4" s="1526"/>
      <c r="L4" s="1526"/>
      <c r="M4" s="1526"/>
      <c r="N4" s="1526"/>
      <c r="O4" s="1526"/>
      <c r="P4" s="1526"/>
      <c r="Q4" s="1526"/>
      <c r="R4" s="1526"/>
      <c r="S4" s="1526"/>
      <c r="T4" s="1526"/>
      <c r="U4" s="1526"/>
      <c r="V4" s="1526"/>
      <c r="W4" s="1526"/>
      <c r="X4" s="1526"/>
      <c r="Y4" s="1526"/>
      <c r="Z4" s="1526"/>
    </row>
    <row r="5" spans="1:26" ht="18.75">
      <c r="A5" s="1359" t="s">
        <v>431</v>
      </c>
      <c r="B5" s="1359"/>
      <c r="C5" s="1359"/>
      <c r="D5" s="1359"/>
      <c r="E5" s="1359"/>
      <c r="F5" s="1359"/>
      <c r="G5" s="1359"/>
      <c r="H5" s="1359"/>
      <c r="I5" s="1359"/>
      <c r="J5" s="1359"/>
      <c r="K5" s="1359"/>
      <c r="L5" s="1359"/>
      <c r="M5" s="1359"/>
      <c r="N5" s="1359"/>
      <c r="O5" s="1359"/>
      <c r="P5" s="1359"/>
      <c r="Q5" s="1359"/>
      <c r="R5" s="1359"/>
      <c r="S5" s="1359"/>
      <c r="T5" s="1359"/>
      <c r="U5" s="1359"/>
      <c r="V5" s="1359"/>
      <c r="W5" s="1359"/>
      <c r="X5" s="1359"/>
      <c r="Y5" s="1359"/>
      <c r="Z5" s="1359"/>
    </row>
    <row r="6" spans="1:21" ht="15" customHeight="1" thickBot="1">
      <c r="A6" s="520"/>
      <c r="B6" s="1452"/>
      <c r="C6" s="1452"/>
      <c r="D6" s="1452"/>
      <c r="E6" s="1452"/>
      <c r="F6" s="1452"/>
      <c r="G6" s="1452"/>
      <c r="H6" s="1452"/>
      <c r="I6" s="1452"/>
      <c r="J6" s="1452"/>
      <c r="K6" s="1452"/>
      <c r="L6" s="1452"/>
      <c r="M6" s="1452"/>
      <c r="N6" s="1452"/>
      <c r="O6" s="1452"/>
      <c r="P6" s="1452"/>
      <c r="Q6" s="1452"/>
      <c r="R6" s="1452"/>
      <c r="S6" s="1452"/>
      <c r="T6" s="411"/>
      <c r="U6" s="411"/>
    </row>
    <row r="7" spans="1:26" ht="15.75">
      <c r="A7" s="1431" t="s">
        <v>4</v>
      </c>
      <c r="B7" s="1528" t="s">
        <v>261</v>
      </c>
      <c r="C7" s="1522" t="s">
        <v>0</v>
      </c>
      <c r="D7" s="1462"/>
      <c r="E7" s="1462"/>
      <c r="F7" s="1462"/>
      <c r="G7" s="1462"/>
      <c r="H7" s="1462"/>
      <c r="I7" s="1462"/>
      <c r="J7" s="1458"/>
      <c r="K7" s="1462" t="s">
        <v>1</v>
      </c>
      <c r="L7" s="1462"/>
      <c r="M7" s="1462"/>
      <c r="N7" s="1462"/>
      <c r="O7" s="1462"/>
      <c r="P7" s="1462"/>
      <c r="Q7" s="1462"/>
      <c r="R7" s="1462"/>
      <c r="S7" s="1517" t="s">
        <v>375</v>
      </c>
      <c r="T7" s="1523" t="s">
        <v>2</v>
      </c>
      <c r="U7" s="1524"/>
      <c r="V7" s="1462" t="s">
        <v>3</v>
      </c>
      <c r="W7" s="1462"/>
      <c r="X7" s="1462"/>
      <c r="Y7" s="1462"/>
      <c r="Z7" s="1458"/>
    </row>
    <row r="8" spans="1:26" ht="15.75">
      <c r="A8" s="1432"/>
      <c r="B8" s="1529"/>
      <c r="C8" s="1447" t="s">
        <v>372</v>
      </c>
      <c r="D8" s="1433" t="s">
        <v>6</v>
      </c>
      <c r="E8" s="1434"/>
      <c r="F8" s="1434"/>
      <c r="G8" s="1434"/>
      <c r="H8" s="1434"/>
      <c r="I8" s="1434"/>
      <c r="J8" s="1435"/>
      <c r="K8" s="1441" t="s">
        <v>196</v>
      </c>
      <c r="L8" s="1433" t="s">
        <v>6</v>
      </c>
      <c r="M8" s="1434"/>
      <c r="N8" s="1434"/>
      <c r="O8" s="1434"/>
      <c r="P8" s="1434"/>
      <c r="Q8" s="1434"/>
      <c r="R8" s="1434"/>
      <c r="S8" s="1518"/>
      <c r="T8" s="1441" t="s">
        <v>366</v>
      </c>
      <c r="U8" s="1439" t="s">
        <v>278</v>
      </c>
      <c r="V8" s="1441" t="s">
        <v>7</v>
      </c>
      <c r="W8" s="1447" t="s">
        <v>8</v>
      </c>
      <c r="X8" s="1447" t="s">
        <v>9</v>
      </c>
      <c r="Y8" s="1447" t="s">
        <v>377</v>
      </c>
      <c r="Z8" s="1439" t="s">
        <v>378</v>
      </c>
    </row>
    <row r="9" spans="1:26" ht="15.75">
      <c r="A9" s="1527"/>
      <c r="B9" s="1530"/>
      <c r="C9" s="1525"/>
      <c r="D9" s="623">
        <v>6</v>
      </c>
      <c r="E9" s="392">
        <v>7</v>
      </c>
      <c r="F9" s="623">
        <v>8</v>
      </c>
      <c r="G9" s="392">
        <v>9</v>
      </c>
      <c r="H9" s="624">
        <v>10</v>
      </c>
      <c r="I9" s="392">
        <v>11</v>
      </c>
      <c r="J9" s="625">
        <v>12</v>
      </c>
      <c r="K9" s="1520"/>
      <c r="L9" s="392">
        <v>6</v>
      </c>
      <c r="M9" s="623">
        <v>7</v>
      </c>
      <c r="N9" s="392">
        <v>8</v>
      </c>
      <c r="O9" s="623">
        <v>9</v>
      </c>
      <c r="P9" s="392">
        <v>10</v>
      </c>
      <c r="Q9" s="623">
        <v>11</v>
      </c>
      <c r="R9" s="623">
        <v>12</v>
      </c>
      <c r="S9" s="1519"/>
      <c r="T9" s="1520"/>
      <c r="U9" s="1521"/>
      <c r="V9" s="1520"/>
      <c r="W9" s="1525"/>
      <c r="X9" s="1525"/>
      <c r="Y9" s="1525" t="s">
        <v>76</v>
      </c>
      <c r="Z9" s="1521" t="s">
        <v>77</v>
      </c>
    </row>
    <row r="10" spans="1:26" ht="16.5" thickBot="1">
      <c r="A10" s="565">
        <v>1</v>
      </c>
      <c r="B10" s="571">
        <v>2</v>
      </c>
      <c r="C10" s="568">
        <v>3</v>
      </c>
      <c r="D10" s="567">
        <v>4</v>
      </c>
      <c r="E10" s="566">
        <v>5</v>
      </c>
      <c r="F10" s="567">
        <v>6</v>
      </c>
      <c r="G10" s="566">
        <v>7</v>
      </c>
      <c r="H10" s="567">
        <v>8</v>
      </c>
      <c r="I10" s="566">
        <v>9</v>
      </c>
      <c r="J10" s="569">
        <v>10</v>
      </c>
      <c r="K10" s="570">
        <v>11</v>
      </c>
      <c r="L10" s="566">
        <v>12</v>
      </c>
      <c r="M10" s="567">
        <v>13</v>
      </c>
      <c r="N10" s="566">
        <v>14</v>
      </c>
      <c r="O10" s="567">
        <v>15</v>
      </c>
      <c r="P10" s="566">
        <v>16</v>
      </c>
      <c r="Q10" s="567">
        <v>17</v>
      </c>
      <c r="R10" s="567">
        <v>18</v>
      </c>
      <c r="S10" s="568">
        <v>19</v>
      </c>
      <c r="T10" s="599">
        <v>20</v>
      </c>
      <c r="U10" s="600">
        <v>21</v>
      </c>
      <c r="V10" s="601">
        <v>22</v>
      </c>
      <c r="W10" s="528">
        <v>23</v>
      </c>
      <c r="X10" s="528">
        <v>24</v>
      </c>
      <c r="Y10" s="527">
        <v>25</v>
      </c>
      <c r="Z10" s="529">
        <v>26</v>
      </c>
    </row>
    <row r="11" spans="1:26" ht="21" customHeight="1" thickBot="1">
      <c r="A11" s="413" t="s">
        <v>410</v>
      </c>
      <c r="B11" s="626"/>
      <c r="C11" s="627"/>
      <c r="D11" s="627"/>
      <c r="E11" s="627"/>
      <c r="F11" s="627"/>
      <c r="G11" s="627"/>
      <c r="H11" s="627"/>
      <c r="I11" s="627"/>
      <c r="J11" s="628"/>
      <c r="K11" s="629"/>
      <c r="L11" s="627"/>
      <c r="M11" s="627"/>
      <c r="N11" s="627"/>
      <c r="O11" s="627"/>
      <c r="P11" s="627"/>
      <c r="Q11" s="627"/>
      <c r="R11" s="627"/>
      <c r="S11" s="630"/>
      <c r="T11" s="626"/>
      <c r="U11" s="628"/>
      <c r="V11" s="629"/>
      <c r="W11" s="627"/>
      <c r="X11" s="627"/>
      <c r="Y11" s="627"/>
      <c r="Z11" s="628"/>
    </row>
    <row r="12" spans="1:26" ht="21" customHeight="1">
      <c r="A12" s="920" t="s">
        <v>291</v>
      </c>
      <c r="B12" s="530"/>
      <c r="C12" s="532"/>
      <c r="D12" s="532"/>
      <c r="E12" s="532"/>
      <c r="F12" s="532"/>
      <c r="G12" s="532"/>
      <c r="H12" s="532"/>
      <c r="I12" s="532"/>
      <c r="J12" s="534"/>
      <c r="K12" s="580"/>
      <c r="L12" s="532"/>
      <c r="M12" s="532"/>
      <c r="N12" s="532"/>
      <c r="O12" s="532"/>
      <c r="P12" s="532"/>
      <c r="Q12" s="532"/>
      <c r="R12" s="532"/>
      <c r="S12" s="531"/>
      <c r="T12" s="530"/>
      <c r="U12" s="534"/>
      <c r="V12" s="580"/>
      <c r="W12" s="532"/>
      <c r="X12" s="532"/>
      <c r="Y12" s="532"/>
      <c r="Z12" s="534"/>
    </row>
    <row r="13" spans="1:26" ht="21" customHeight="1" thickBot="1">
      <c r="A13" s="921" t="s">
        <v>292</v>
      </c>
      <c r="B13" s="536"/>
      <c r="C13" s="538"/>
      <c r="D13" s="538"/>
      <c r="E13" s="538"/>
      <c r="F13" s="538"/>
      <c r="G13" s="538"/>
      <c r="H13" s="538"/>
      <c r="I13" s="538"/>
      <c r="J13" s="540"/>
      <c r="K13" s="922"/>
      <c r="L13" s="538"/>
      <c r="M13" s="538"/>
      <c r="N13" s="538"/>
      <c r="O13" s="538"/>
      <c r="P13" s="538"/>
      <c r="Q13" s="538"/>
      <c r="R13" s="538"/>
      <c r="S13" s="537"/>
      <c r="T13" s="536"/>
      <c r="U13" s="540"/>
      <c r="V13" s="922"/>
      <c r="W13" s="538"/>
      <c r="X13" s="538"/>
      <c r="Y13" s="538"/>
      <c r="Z13" s="540"/>
    </row>
    <row r="14" spans="1:26" ht="21" customHeight="1" thickBot="1">
      <c r="A14" s="413" t="s">
        <v>452</v>
      </c>
      <c r="B14" s="626"/>
      <c r="C14" s="627"/>
      <c r="D14" s="627"/>
      <c r="E14" s="627"/>
      <c r="F14" s="627"/>
      <c r="G14" s="627"/>
      <c r="H14" s="627"/>
      <c r="I14" s="627"/>
      <c r="J14" s="628"/>
      <c r="K14" s="629"/>
      <c r="L14" s="627"/>
      <c r="M14" s="627"/>
      <c r="N14" s="627"/>
      <c r="O14" s="627"/>
      <c r="P14" s="627"/>
      <c r="Q14" s="627"/>
      <c r="R14" s="627"/>
      <c r="S14" s="630"/>
      <c r="T14" s="626"/>
      <c r="U14" s="628"/>
      <c r="V14" s="629"/>
      <c r="W14" s="627"/>
      <c r="X14" s="627"/>
      <c r="Y14" s="627"/>
      <c r="Z14" s="628"/>
    </row>
    <row r="15" spans="1:26" ht="21" customHeight="1">
      <c r="A15" s="920" t="s">
        <v>291</v>
      </c>
      <c r="B15" s="530"/>
      <c r="C15" s="532"/>
      <c r="D15" s="532"/>
      <c r="E15" s="532"/>
      <c r="F15" s="532"/>
      <c r="G15" s="532"/>
      <c r="H15" s="532"/>
      <c r="I15" s="532"/>
      <c r="J15" s="534"/>
      <c r="K15" s="580"/>
      <c r="L15" s="532"/>
      <c r="M15" s="532"/>
      <c r="N15" s="532"/>
      <c r="O15" s="532"/>
      <c r="P15" s="532"/>
      <c r="Q15" s="532"/>
      <c r="R15" s="532"/>
      <c r="S15" s="531"/>
      <c r="T15" s="530"/>
      <c r="U15" s="534"/>
      <c r="V15" s="580"/>
      <c r="W15" s="532"/>
      <c r="X15" s="532"/>
      <c r="Y15" s="532"/>
      <c r="Z15" s="534"/>
    </row>
    <row r="16" spans="1:26" ht="21" customHeight="1" thickBot="1">
      <c r="A16" s="921" t="s">
        <v>292</v>
      </c>
      <c r="B16" s="536"/>
      <c r="C16" s="538"/>
      <c r="D16" s="538"/>
      <c r="E16" s="538"/>
      <c r="F16" s="538"/>
      <c r="G16" s="538"/>
      <c r="H16" s="538"/>
      <c r="I16" s="538"/>
      <c r="J16" s="540"/>
      <c r="K16" s="922"/>
      <c r="L16" s="538"/>
      <c r="M16" s="538"/>
      <c r="N16" s="538"/>
      <c r="O16" s="538"/>
      <c r="P16" s="538"/>
      <c r="Q16" s="538"/>
      <c r="R16" s="538"/>
      <c r="S16" s="537"/>
      <c r="T16" s="536"/>
      <c r="U16" s="540"/>
      <c r="V16" s="922"/>
      <c r="W16" s="538"/>
      <c r="X16" s="538"/>
      <c r="Y16" s="538"/>
      <c r="Z16" s="540"/>
    </row>
    <row r="17" spans="1:26" ht="21" customHeight="1" thickBot="1">
      <c r="A17" s="1379" t="s">
        <v>263</v>
      </c>
      <c r="B17" s="1380"/>
      <c r="C17" s="1380"/>
      <c r="D17" s="1380"/>
      <c r="E17" s="1380"/>
      <c r="F17" s="1380"/>
      <c r="G17" s="1380"/>
      <c r="H17" s="1380"/>
      <c r="I17" s="1380"/>
      <c r="J17" s="1380"/>
      <c r="K17" s="1380"/>
      <c r="L17" s="1380"/>
      <c r="M17" s="1380"/>
      <c r="N17" s="1380"/>
      <c r="O17" s="1380"/>
      <c r="P17" s="1380"/>
      <c r="Q17" s="1380"/>
      <c r="R17" s="1380"/>
      <c r="S17" s="1380"/>
      <c r="T17" s="1380"/>
      <c r="U17" s="1380"/>
      <c r="V17" s="1380"/>
      <c r="W17" s="1380"/>
      <c r="X17" s="1380"/>
      <c r="Y17" s="1380"/>
      <c r="Z17" s="1381"/>
    </row>
    <row r="18" spans="1:26" ht="21" customHeight="1" thickBot="1">
      <c r="A18" s="413" t="s">
        <v>12</v>
      </c>
      <c r="B18" s="626"/>
      <c r="C18" s="627"/>
      <c r="D18" s="627"/>
      <c r="E18" s="627"/>
      <c r="F18" s="627"/>
      <c r="G18" s="627"/>
      <c r="H18" s="627"/>
      <c r="I18" s="627"/>
      <c r="J18" s="628"/>
      <c r="K18" s="629"/>
      <c r="L18" s="627"/>
      <c r="M18" s="627"/>
      <c r="N18" s="627"/>
      <c r="O18" s="627"/>
      <c r="P18" s="627"/>
      <c r="Q18" s="627"/>
      <c r="R18" s="627"/>
      <c r="S18" s="630"/>
      <c r="T18" s="626"/>
      <c r="U18" s="628"/>
      <c r="V18" s="629"/>
      <c r="W18" s="627"/>
      <c r="X18" s="627"/>
      <c r="Y18" s="627"/>
      <c r="Z18" s="628"/>
    </row>
    <row r="19" spans="1:26" ht="21" customHeight="1">
      <c r="A19" s="920" t="s">
        <v>291</v>
      </c>
      <c r="B19" s="530"/>
      <c r="C19" s="532"/>
      <c r="D19" s="532"/>
      <c r="E19" s="532"/>
      <c r="F19" s="532"/>
      <c r="G19" s="532"/>
      <c r="H19" s="532"/>
      <c r="I19" s="532"/>
      <c r="J19" s="534"/>
      <c r="K19" s="580"/>
      <c r="L19" s="532"/>
      <c r="M19" s="532"/>
      <c r="N19" s="532"/>
      <c r="O19" s="532"/>
      <c r="P19" s="532"/>
      <c r="Q19" s="532"/>
      <c r="R19" s="532"/>
      <c r="S19" s="531"/>
      <c r="T19" s="530"/>
      <c r="U19" s="534"/>
      <c r="V19" s="580"/>
      <c r="W19" s="532"/>
      <c r="X19" s="532"/>
      <c r="Y19" s="532"/>
      <c r="Z19" s="534"/>
    </row>
    <row r="20" spans="1:26" ht="21" customHeight="1" thickBot="1">
      <c r="A20" s="921" t="s">
        <v>292</v>
      </c>
      <c r="B20" s="536"/>
      <c r="C20" s="538"/>
      <c r="D20" s="538"/>
      <c r="E20" s="538"/>
      <c r="F20" s="538"/>
      <c r="G20" s="538"/>
      <c r="H20" s="538"/>
      <c r="I20" s="538"/>
      <c r="J20" s="540"/>
      <c r="K20" s="922"/>
      <c r="L20" s="538"/>
      <c r="M20" s="538"/>
      <c r="N20" s="538"/>
      <c r="O20" s="538"/>
      <c r="P20" s="538"/>
      <c r="Q20" s="538"/>
      <c r="R20" s="538"/>
      <c r="S20" s="537"/>
      <c r="T20" s="536"/>
      <c r="U20" s="540"/>
      <c r="V20" s="922"/>
      <c r="W20" s="538"/>
      <c r="X20" s="538"/>
      <c r="Y20" s="538"/>
      <c r="Z20" s="540"/>
    </row>
    <row r="21" spans="1:26" ht="21" customHeight="1" thickBot="1">
      <c r="A21" s="413" t="s">
        <v>13</v>
      </c>
      <c r="B21" s="626"/>
      <c r="C21" s="627"/>
      <c r="D21" s="627"/>
      <c r="E21" s="627"/>
      <c r="F21" s="627"/>
      <c r="G21" s="627"/>
      <c r="H21" s="627"/>
      <c r="I21" s="627"/>
      <c r="J21" s="628"/>
      <c r="K21" s="629"/>
      <c r="L21" s="627"/>
      <c r="M21" s="627"/>
      <c r="N21" s="627"/>
      <c r="O21" s="627"/>
      <c r="P21" s="627"/>
      <c r="Q21" s="627"/>
      <c r="R21" s="627"/>
      <c r="S21" s="630"/>
      <c r="T21" s="626"/>
      <c r="U21" s="628"/>
      <c r="V21" s="629"/>
      <c r="W21" s="627"/>
      <c r="X21" s="627"/>
      <c r="Y21" s="627"/>
      <c r="Z21" s="628"/>
    </row>
    <row r="22" spans="1:26" ht="21" customHeight="1">
      <c r="A22" s="920" t="s">
        <v>291</v>
      </c>
      <c r="B22" s="530"/>
      <c r="C22" s="532"/>
      <c r="D22" s="532"/>
      <c r="E22" s="532"/>
      <c r="F22" s="532"/>
      <c r="G22" s="532"/>
      <c r="H22" s="532"/>
      <c r="I22" s="532"/>
      <c r="J22" s="534"/>
      <c r="K22" s="580"/>
      <c r="L22" s="532"/>
      <c r="M22" s="532"/>
      <c r="N22" s="532"/>
      <c r="O22" s="532"/>
      <c r="P22" s="532"/>
      <c r="Q22" s="532"/>
      <c r="R22" s="532"/>
      <c r="S22" s="531"/>
      <c r="T22" s="530"/>
      <c r="U22" s="534"/>
      <c r="V22" s="580"/>
      <c r="W22" s="532"/>
      <c r="X22" s="532"/>
      <c r="Y22" s="532"/>
      <c r="Z22" s="534"/>
    </row>
    <row r="23" spans="1:26" ht="21" customHeight="1" thickBot="1">
      <c r="A23" s="921" t="s">
        <v>292</v>
      </c>
      <c r="B23" s="536"/>
      <c r="C23" s="538"/>
      <c r="D23" s="538"/>
      <c r="E23" s="538"/>
      <c r="F23" s="538"/>
      <c r="G23" s="538"/>
      <c r="H23" s="538"/>
      <c r="I23" s="538"/>
      <c r="J23" s="540"/>
      <c r="K23" s="922"/>
      <c r="L23" s="538"/>
      <c r="M23" s="538"/>
      <c r="N23" s="538"/>
      <c r="O23" s="538"/>
      <c r="P23" s="538"/>
      <c r="Q23" s="538"/>
      <c r="R23" s="538"/>
      <c r="S23" s="537"/>
      <c r="T23" s="536"/>
      <c r="U23" s="540"/>
      <c r="V23" s="922"/>
      <c r="W23" s="538"/>
      <c r="X23" s="538"/>
      <c r="Y23" s="538"/>
      <c r="Z23" s="540"/>
    </row>
    <row r="25" spans="1:23" ht="15.75">
      <c r="A25" s="496" t="s">
        <v>253</v>
      </c>
      <c r="R25" s="419"/>
      <c r="S25" s="621" t="s">
        <v>271</v>
      </c>
      <c r="T25" s="621"/>
      <c r="U25" s="621"/>
      <c r="V25" s="621"/>
      <c r="W25" s="621"/>
    </row>
    <row r="26" spans="1:25" ht="15.75">
      <c r="A26" s="419" t="s">
        <v>254</v>
      </c>
      <c r="R26" s="389"/>
      <c r="S26" s="622" t="s">
        <v>255</v>
      </c>
      <c r="T26" s="622"/>
      <c r="U26" s="622"/>
      <c r="V26" s="622"/>
      <c r="W26" s="622"/>
      <c r="X26" s="389"/>
      <c r="Y26" s="389"/>
    </row>
    <row r="27" spans="15:24" ht="15.75">
      <c r="O27" s="500"/>
      <c r="P27" s="419"/>
      <c r="Q27" s="419"/>
      <c r="R27" s="419"/>
      <c r="S27" s="563"/>
      <c r="T27" s="563" t="s">
        <v>272</v>
      </c>
      <c r="U27" s="563"/>
      <c r="V27" s="563"/>
      <c r="W27" s="563"/>
      <c r="X27" s="419"/>
    </row>
  </sheetData>
  <sheetProtection/>
  <mergeCells count="24">
    <mergeCell ref="A17:Z17"/>
    <mergeCell ref="A7:A9"/>
    <mergeCell ref="B7:B9"/>
    <mergeCell ref="C8:C9"/>
    <mergeCell ref="K8:K9"/>
    <mergeCell ref="V7:Z7"/>
    <mergeCell ref="Y8:Y9"/>
    <mergeCell ref="A3:Z3"/>
    <mergeCell ref="A4:Z4"/>
    <mergeCell ref="A5:Z5"/>
    <mergeCell ref="Z8:Z9"/>
    <mergeCell ref="V8:V9"/>
    <mergeCell ref="D8:J8"/>
    <mergeCell ref="L8:R8"/>
    <mergeCell ref="Y1:Z1"/>
    <mergeCell ref="S7:S9"/>
    <mergeCell ref="T8:T9"/>
    <mergeCell ref="U8:U9"/>
    <mergeCell ref="B6:S6"/>
    <mergeCell ref="C7:J7"/>
    <mergeCell ref="K7:R7"/>
    <mergeCell ref="T7:U7"/>
    <mergeCell ref="W8:W9"/>
    <mergeCell ref="X8:X9"/>
  </mergeCells>
  <printOptions/>
  <pageMargins left="0.43" right="0.28" top="0.41" bottom="0.33" header="0.38" footer="0.2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5.7109375" style="519" customWidth="1"/>
    <col min="2" max="2" width="9.421875" style="496" customWidth="1"/>
    <col min="3" max="3" width="10.8515625" style="496" customWidth="1"/>
    <col min="4" max="4" width="7.8515625" style="496" customWidth="1"/>
    <col min="5" max="5" width="6.57421875" style="496" customWidth="1"/>
    <col min="6" max="6" width="8.421875" style="496" customWidth="1"/>
    <col min="7" max="7" width="7.140625" style="496" customWidth="1"/>
    <col min="8" max="8" width="10.57421875" style="496" customWidth="1"/>
    <col min="9" max="10" width="7.7109375" style="496" customWidth="1"/>
    <col min="11" max="11" width="8.8515625" style="496" customWidth="1"/>
    <col min="12" max="12" width="10.140625" style="496" customWidth="1"/>
    <col min="13" max="13" width="7.8515625" style="496" customWidth="1"/>
    <col min="14" max="15" width="7.140625" style="496" customWidth="1"/>
    <col min="16" max="16" width="10.140625" style="496" customWidth="1"/>
    <col min="17" max="17" width="5.8515625" style="496" customWidth="1"/>
    <col min="18" max="18" width="10.7109375" style="496" customWidth="1"/>
    <col min="19" max="19" width="9.57421875" style="496" customWidth="1"/>
    <col min="20" max="16384" width="9.421875" style="496" customWidth="1"/>
  </cols>
  <sheetData>
    <row r="1" spans="1:19" ht="15.75">
      <c r="A1" s="3" t="s">
        <v>143</v>
      </c>
      <c r="F1" s="419"/>
      <c r="G1" s="419"/>
      <c r="O1" s="1423" t="s">
        <v>397</v>
      </c>
      <c r="P1" s="1423"/>
      <c r="S1" s="407"/>
    </row>
    <row r="2" ht="24.75" customHeight="1">
      <c r="A2" s="3" t="s">
        <v>293</v>
      </c>
    </row>
    <row r="3" spans="1:19" ht="43.5" customHeight="1">
      <c r="A3" s="1531" t="s">
        <v>433</v>
      </c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454"/>
      <c r="Q3" s="454"/>
      <c r="R3" s="454"/>
      <c r="S3" s="454"/>
    </row>
    <row r="4" spans="2:19" ht="16.5" thickBot="1"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</row>
    <row r="5" spans="1:16" s="389" customFormat="1" ht="37.5" customHeight="1" thickBot="1">
      <c r="A5" s="1429" t="s">
        <v>368</v>
      </c>
      <c r="B5" s="1429" t="s">
        <v>267</v>
      </c>
      <c r="C5" s="1429" t="s">
        <v>193</v>
      </c>
      <c r="D5" s="1426" t="s">
        <v>194</v>
      </c>
      <c r="E5" s="1428" t="s">
        <v>446</v>
      </c>
      <c r="F5" s="1424"/>
      <c r="G5" s="1424"/>
      <c r="H5" s="1425"/>
      <c r="I5" s="1382" t="s">
        <v>447</v>
      </c>
      <c r="J5" s="1424"/>
      <c r="K5" s="1424"/>
      <c r="L5" s="1424"/>
      <c r="M5" s="1382" t="s">
        <v>448</v>
      </c>
      <c r="N5" s="1424"/>
      <c r="O5" s="1424"/>
      <c r="P5" s="1425"/>
    </row>
    <row r="6" spans="1:16" s="389" customFormat="1" ht="67.5" customHeight="1" thickBot="1">
      <c r="A6" s="1430"/>
      <c r="B6" s="1430"/>
      <c r="C6" s="1430"/>
      <c r="D6" s="1427"/>
      <c r="E6" s="504" t="s">
        <v>196</v>
      </c>
      <c r="F6" s="505" t="s">
        <v>268</v>
      </c>
      <c r="G6" s="505" t="s">
        <v>195</v>
      </c>
      <c r="H6" s="503" t="s">
        <v>395</v>
      </c>
      <c r="I6" s="504" t="s">
        <v>196</v>
      </c>
      <c r="J6" s="505" t="s">
        <v>197</v>
      </c>
      <c r="K6" s="505" t="s">
        <v>270</v>
      </c>
      <c r="L6" s="503" t="s">
        <v>395</v>
      </c>
      <c r="M6" s="504" t="s">
        <v>196</v>
      </c>
      <c r="N6" s="505" t="s">
        <v>268</v>
      </c>
      <c r="O6" s="505" t="s">
        <v>195</v>
      </c>
      <c r="P6" s="502" t="s">
        <v>395</v>
      </c>
    </row>
    <row r="7" spans="1:16" ht="17.25" customHeight="1" thickBot="1">
      <c r="A7" s="514">
        <v>1</v>
      </c>
      <c r="B7" s="635">
        <v>2</v>
      </c>
      <c r="C7" s="636">
        <v>3</v>
      </c>
      <c r="D7" s="637">
        <v>4</v>
      </c>
      <c r="E7" s="638">
        <v>5</v>
      </c>
      <c r="F7" s="639">
        <v>6</v>
      </c>
      <c r="G7" s="640">
        <v>7</v>
      </c>
      <c r="H7" s="635">
        <v>8</v>
      </c>
      <c r="I7" s="641">
        <v>9</v>
      </c>
      <c r="J7" s="639">
        <v>10</v>
      </c>
      <c r="K7" s="639">
        <v>11</v>
      </c>
      <c r="L7" s="639">
        <v>12</v>
      </c>
      <c r="M7" s="641">
        <v>13</v>
      </c>
      <c r="N7" s="639">
        <v>14</v>
      </c>
      <c r="O7" s="639">
        <v>15</v>
      </c>
      <c r="P7" s="642">
        <v>16</v>
      </c>
    </row>
    <row r="8" spans="1:16" ht="21.75" customHeight="1">
      <c r="A8" s="905"/>
      <c r="B8" s="905"/>
      <c r="C8" s="905"/>
      <c r="D8" s="905"/>
      <c r="E8" s="906"/>
      <c r="F8" s="907"/>
      <c r="G8" s="907"/>
      <c r="H8" s="908"/>
      <c r="I8" s="906"/>
      <c r="J8" s="907"/>
      <c r="K8" s="907"/>
      <c r="L8" s="909"/>
      <c r="M8" s="906"/>
      <c r="N8" s="907"/>
      <c r="O8" s="907"/>
      <c r="P8" s="909"/>
    </row>
    <row r="9" spans="1:16" ht="21.75" customHeight="1">
      <c r="A9" s="910"/>
      <c r="B9" s="910"/>
      <c r="C9" s="910"/>
      <c r="D9" s="910"/>
      <c r="E9" s="911"/>
      <c r="F9" s="912"/>
      <c r="G9" s="912"/>
      <c r="H9" s="913"/>
      <c r="I9" s="911"/>
      <c r="J9" s="912"/>
      <c r="K9" s="912"/>
      <c r="L9" s="914"/>
      <c r="M9" s="911"/>
      <c r="N9" s="912"/>
      <c r="O9" s="912"/>
      <c r="P9" s="914"/>
    </row>
    <row r="10" spans="1:16" ht="21.75" customHeight="1">
      <c r="A10" s="910"/>
      <c r="B10" s="910"/>
      <c r="C10" s="910"/>
      <c r="D10" s="910"/>
      <c r="E10" s="911"/>
      <c r="F10" s="912"/>
      <c r="G10" s="912"/>
      <c r="H10" s="913"/>
      <c r="I10" s="911"/>
      <c r="J10" s="912"/>
      <c r="K10" s="912"/>
      <c r="L10" s="914"/>
      <c r="M10" s="911"/>
      <c r="N10" s="912"/>
      <c r="O10" s="912"/>
      <c r="P10" s="914"/>
    </row>
    <row r="11" spans="1:16" ht="21.75" customHeight="1" thickBot="1">
      <c r="A11" s="915"/>
      <c r="B11" s="915"/>
      <c r="C11" s="915"/>
      <c r="D11" s="915"/>
      <c r="E11" s="916"/>
      <c r="F11" s="917"/>
      <c r="G11" s="917"/>
      <c r="H11" s="918"/>
      <c r="I11" s="916"/>
      <c r="J11" s="917"/>
      <c r="K11" s="917"/>
      <c r="L11" s="919"/>
      <c r="M11" s="916"/>
      <c r="N11" s="917"/>
      <c r="O11" s="917"/>
      <c r="P11" s="919"/>
    </row>
    <row r="12" spans="4:19" ht="15.75">
      <c r="D12" s="394"/>
      <c r="E12" s="394"/>
      <c r="F12" s="394"/>
      <c r="G12" s="390"/>
      <c r="H12" s="390"/>
      <c r="I12" s="419"/>
      <c r="J12" s="419"/>
      <c r="K12" s="419"/>
      <c r="Q12" s="621"/>
      <c r="R12" s="621"/>
      <c r="S12" s="621"/>
    </row>
    <row r="13" spans="2:19" ht="15.75">
      <c r="B13" s="496" t="s">
        <v>253</v>
      </c>
      <c r="D13" s="632"/>
      <c r="E13" s="632"/>
      <c r="F13" s="632"/>
      <c r="G13" s="390"/>
      <c r="H13" s="390"/>
      <c r="I13" s="400"/>
      <c r="J13" s="400"/>
      <c r="L13" s="902" t="s">
        <v>271</v>
      </c>
      <c r="M13" s="621"/>
      <c r="N13" s="621"/>
      <c r="O13" s="621"/>
      <c r="Q13" s="622"/>
      <c r="R13" s="622"/>
      <c r="S13" s="622"/>
    </row>
    <row r="14" spans="2:19" ht="15.75">
      <c r="B14" s="419" t="s">
        <v>254</v>
      </c>
      <c r="D14" s="390"/>
      <c r="E14" s="390"/>
      <c r="F14" s="390"/>
      <c r="G14" s="390"/>
      <c r="H14" s="390"/>
      <c r="I14" s="563"/>
      <c r="J14" s="563"/>
      <c r="L14" s="903" t="s">
        <v>255</v>
      </c>
      <c r="M14" s="622"/>
      <c r="N14" s="622"/>
      <c r="O14" s="622"/>
      <c r="Q14" s="563"/>
      <c r="R14" s="563"/>
      <c r="S14" s="563"/>
    </row>
    <row r="15" spans="2:19" ht="15.75">
      <c r="B15" s="390"/>
      <c r="C15" s="390"/>
      <c r="D15" s="390"/>
      <c r="E15" s="390"/>
      <c r="F15" s="390"/>
      <c r="G15" s="390"/>
      <c r="H15" s="390"/>
      <c r="I15" s="390"/>
      <c r="J15" s="390"/>
      <c r="K15" s="563"/>
      <c r="L15" s="632" t="s">
        <v>272</v>
      </c>
      <c r="M15" s="563"/>
      <c r="N15" s="563"/>
      <c r="O15" s="563"/>
      <c r="Q15" s="390"/>
      <c r="R15" s="390"/>
      <c r="S15" s="390"/>
    </row>
    <row r="16" spans="1:19" ht="15.75">
      <c r="A16" s="389" t="s">
        <v>273</v>
      </c>
      <c r="B16" s="389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</row>
    <row r="17" spans="1:15" ht="18.75">
      <c r="A17" s="901" t="s">
        <v>274</v>
      </c>
      <c r="B17" s="644"/>
      <c r="C17" s="644"/>
      <c r="D17" s="597"/>
      <c r="E17" s="597"/>
      <c r="F17" s="597"/>
      <c r="G17" s="644"/>
      <c r="H17" s="644"/>
      <c r="I17" s="645"/>
      <c r="J17" s="645"/>
      <c r="K17" s="645"/>
      <c r="L17" s="644"/>
      <c r="M17" s="644"/>
      <c r="N17" s="644"/>
      <c r="O17" s="644"/>
    </row>
    <row r="18" spans="2:6" ht="15.75">
      <c r="B18" s="390"/>
      <c r="C18" s="390"/>
      <c r="D18" s="390"/>
      <c r="E18" s="390"/>
      <c r="F18" s="390"/>
    </row>
    <row r="19" spans="2:6" ht="15.75">
      <c r="B19" s="390"/>
      <c r="C19" s="390"/>
      <c r="D19" s="390"/>
      <c r="E19" s="390"/>
      <c r="F19" s="390"/>
    </row>
    <row r="20" spans="2:6" ht="15.75">
      <c r="B20" s="390"/>
      <c r="C20" s="390"/>
      <c r="D20" s="390"/>
      <c r="E20" s="390"/>
      <c r="F20" s="390"/>
    </row>
    <row r="21" spans="2:6" ht="15.75">
      <c r="B21" s="390"/>
      <c r="C21" s="390"/>
      <c r="D21" s="390"/>
      <c r="E21" s="390"/>
      <c r="F21" s="390"/>
    </row>
    <row r="22" spans="2:6" ht="15.75">
      <c r="B22" s="390"/>
      <c r="C22" s="390"/>
      <c r="D22" s="390"/>
      <c r="E22" s="390"/>
      <c r="F22" s="390"/>
    </row>
    <row r="23" spans="2:6" ht="15.75">
      <c r="B23" s="390"/>
      <c r="C23" s="390"/>
      <c r="D23" s="390"/>
      <c r="E23" s="390"/>
      <c r="F23" s="390"/>
    </row>
    <row r="24" spans="2:6" ht="15.75">
      <c r="B24" s="390"/>
      <c r="C24" s="390"/>
      <c r="D24" s="390"/>
      <c r="E24" s="390"/>
      <c r="F24" s="390"/>
    </row>
    <row r="25" spans="2:6" ht="15.75">
      <c r="B25" s="390"/>
      <c r="C25" s="390"/>
      <c r="D25" s="390"/>
      <c r="E25" s="390"/>
      <c r="F25" s="390"/>
    </row>
    <row r="26" spans="2:6" ht="15.75">
      <c r="B26" s="390"/>
      <c r="C26" s="390"/>
      <c r="D26" s="390"/>
      <c r="E26" s="390"/>
      <c r="F26" s="390"/>
    </row>
    <row r="27" spans="2:6" ht="15.75">
      <c r="B27" s="390"/>
      <c r="C27" s="390"/>
      <c r="D27" s="390"/>
      <c r="E27" s="390"/>
      <c r="F27" s="390"/>
    </row>
    <row r="28" spans="2:6" ht="15.75">
      <c r="B28" s="390"/>
      <c r="C28" s="390"/>
      <c r="D28" s="390"/>
      <c r="E28" s="390"/>
      <c r="F28" s="390"/>
    </row>
    <row r="29" spans="2:6" ht="15.75">
      <c r="B29" s="390"/>
      <c r="C29" s="390"/>
      <c r="D29" s="390"/>
      <c r="E29" s="390"/>
      <c r="F29" s="390"/>
    </row>
    <row r="30" spans="2:6" ht="15.75">
      <c r="B30" s="390"/>
      <c r="C30" s="390"/>
      <c r="D30" s="390"/>
      <c r="E30" s="390"/>
      <c r="F30" s="390"/>
    </row>
    <row r="31" spans="2:6" ht="15.75">
      <c r="B31" s="390"/>
      <c r="C31" s="390"/>
      <c r="D31" s="390"/>
      <c r="E31" s="390"/>
      <c r="F31" s="390"/>
    </row>
    <row r="32" spans="2:6" ht="15.75">
      <c r="B32" s="390"/>
      <c r="C32" s="390"/>
      <c r="D32" s="390"/>
      <c r="E32" s="390"/>
      <c r="F32" s="390"/>
    </row>
    <row r="33" spans="2:6" ht="15.75">
      <c r="B33" s="390"/>
      <c r="C33" s="390"/>
      <c r="D33" s="390"/>
      <c r="E33" s="390"/>
      <c r="F33" s="390"/>
    </row>
    <row r="34" spans="2:6" ht="15.75">
      <c r="B34" s="390"/>
      <c r="C34" s="390"/>
      <c r="D34" s="390"/>
      <c r="E34" s="390"/>
      <c r="F34" s="390"/>
    </row>
    <row r="35" spans="2:6" ht="15.75">
      <c r="B35" s="390"/>
      <c r="C35" s="390"/>
      <c r="D35" s="390"/>
      <c r="E35" s="390"/>
      <c r="F35" s="390"/>
    </row>
    <row r="36" spans="2:6" ht="15.75">
      <c r="B36" s="390"/>
      <c r="C36" s="390"/>
      <c r="D36" s="390"/>
      <c r="E36" s="390"/>
      <c r="F36" s="390"/>
    </row>
  </sheetData>
  <sheetProtection/>
  <mergeCells count="9">
    <mergeCell ref="A5:A6"/>
    <mergeCell ref="O1:P1"/>
    <mergeCell ref="A3:O3"/>
    <mergeCell ref="M5:P5"/>
    <mergeCell ref="B5:B6"/>
    <mergeCell ref="C5:C6"/>
    <mergeCell ref="D5:D6"/>
    <mergeCell ref="E5:H5"/>
    <mergeCell ref="I5:L5"/>
  </mergeCells>
  <printOptions/>
  <pageMargins left="0.45" right="0.3" top="0.74" bottom="1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46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3.28125" style="519" customWidth="1"/>
    <col min="2" max="2" width="24.00390625" style="496" customWidth="1"/>
    <col min="3" max="3" width="6.00390625" style="496" customWidth="1"/>
    <col min="4" max="5" width="5.7109375" style="496" customWidth="1"/>
    <col min="6" max="7" width="6.8515625" style="496" customWidth="1"/>
    <col min="8" max="8" width="6.140625" style="496" customWidth="1"/>
    <col min="9" max="9" width="6.57421875" style="496" customWidth="1"/>
    <col min="10" max="12" width="6.8515625" style="496" customWidth="1"/>
    <col min="13" max="13" width="7.140625" style="496" customWidth="1"/>
    <col min="14" max="14" width="8.00390625" style="496" customWidth="1"/>
    <col min="15" max="15" width="6.140625" style="496" customWidth="1"/>
    <col min="16" max="17" width="6.8515625" style="496" customWidth="1"/>
    <col min="18" max="18" width="5.8515625" style="496" customWidth="1"/>
    <col min="19" max="19" width="6.00390625" style="496" customWidth="1"/>
    <col min="20" max="20" width="6.8515625" style="496" customWidth="1"/>
    <col min="21" max="23" width="5.28125" style="496" customWidth="1"/>
    <col min="24" max="24" width="5.00390625" style="496" customWidth="1"/>
    <col min="25" max="25" width="4.7109375" style="496" customWidth="1"/>
    <col min="26" max="26" width="5.28125" style="496" customWidth="1"/>
    <col min="27" max="27" width="4.57421875" style="496" customWidth="1"/>
    <col min="28" max="28" width="5.28125" style="496" customWidth="1"/>
    <col min="29" max="30" width="4.421875" style="496" bestFit="1" customWidth="1"/>
    <col min="31" max="31" width="4.7109375" style="496" bestFit="1" customWidth="1"/>
    <col min="32" max="32" width="4.421875" style="496" bestFit="1" customWidth="1"/>
    <col min="33" max="33" width="4.7109375" style="496" bestFit="1" customWidth="1"/>
    <col min="34" max="35" width="4.421875" style="496" bestFit="1" customWidth="1"/>
    <col min="36" max="36" width="3.57421875" style="496" bestFit="1" customWidth="1"/>
    <col min="37" max="37" width="2.57421875" style="496" bestFit="1" customWidth="1"/>
    <col min="38" max="38" width="5.421875" style="496" bestFit="1" customWidth="1"/>
    <col min="39" max="16384" width="9.421875" style="496" customWidth="1"/>
  </cols>
  <sheetData>
    <row r="1" spans="1:26" ht="15.75">
      <c r="A1" s="1486" t="s">
        <v>143</v>
      </c>
      <c r="B1" s="1486"/>
      <c r="C1" s="1486"/>
      <c r="D1" s="1486"/>
      <c r="E1" s="458"/>
      <c r="G1" s="458"/>
      <c r="H1" s="1532" t="s">
        <v>347</v>
      </c>
      <c r="I1" s="1532"/>
      <c r="J1" s="1532"/>
      <c r="K1" s="1532"/>
      <c r="L1" s="1532"/>
      <c r="M1" s="1532"/>
      <c r="N1" s="1532"/>
      <c r="R1" s="407" t="s">
        <v>348</v>
      </c>
      <c r="S1" s="407"/>
      <c r="Z1" s="407"/>
    </row>
    <row r="2" spans="1:12" ht="15.75">
      <c r="A2" s="1486" t="s">
        <v>251</v>
      </c>
      <c r="B2" s="1486"/>
      <c r="C2" s="1486"/>
      <c r="D2" s="1486"/>
      <c r="E2" s="458"/>
      <c r="F2" s="458"/>
      <c r="G2" s="458"/>
      <c r="H2" s="458"/>
      <c r="I2" s="458"/>
      <c r="J2" s="458"/>
      <c r="K2" s="458"/>
      <c r="L2" s="458"/>
    </row>
    <row r="3" spans="4:12" ht="15.75">
      <c r="D3" s="458"/>
      <c r="E3" s="458"/>
      <c r="F3" s="458"/>
      <c r="G3" s="458"/>
      <c r="H3" s="458"/>
      <c r="I3" s="458"/>
      <c r="J3" s="458"/>
      <c r="K3" s="458"/>
      <c r="L3" s="458"/>
    </row>
    <row r="4" spans="1:30" ht="18.75">
      <c r="A4" s="1359" t="s">
        <v>434</v>
      </c>
      <c r="B4" s="1359"/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1359"/>
      <c r="S4" s="1359"/>
      <c r="T4" s="1359"/>
      <c r="U4" s="454"/>
      <c r="V4" s="454"/>
      <c r="W4" s="454"/>
      <c r="X4" s="454"/>
      <c r="Y4" s="454"/>
      <c r="Z4" s="454"/>
      <c r="AA4" s="454"/>
      <c r="AB4" s="454"/>
      <c r="AC4" s="454"/>
      <c r="AD4" s="454"/>
    </row>
    <row r="5" spans="1:21" ht="19.5" thickBot="1">
      <c r="A5" s="499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</row>
    <row r="6" spans="1:20" s="2" customFormat="1" ht="27.75" customHeight="1">
      <c r="A6" s="1396" t="s">
        <v>53</v>
      </c>
      <c r="B6" s="1398" t="s">
        <v>47</v>
      </c>
      <c r="C6" s="1411" t="s">
        <v>450</v>
      </c>
      <c r="D6" s="1412"/>
      <c r="E6" s="1412"/>
      <c r="F6" s="1413"/>
      <c r="G6" s="1413"/>
      <c r="H6" s="1418" t="s">
        <v>451</v>
      </c>
      <c r="I6" s="1412"/>
      <c r="J6" s="1419"/>
      <c r="K6" s="1418" t="s">
        <v>48</v>
      </c>
      <c r="L6" s="1412"/>
      <c r="M6" s="1412"/>
      <c r="N6" s="1419"/>
      <c r="O6" s="1420" t="s">
        <v>14</v>
      </c>
      <c r="P6" s="1412"/>
      <c r="Q6" s="1412"/>
      <c r="R6" s="1412"/>
      <c r="S6" s="1413"/>
      <c r="T6" s="1419"/>
    </row>
    <row r="7" spans="1:20" s="2" customFormat="1" ht="27" customHeight="1">
      <c r="A7" s="1397"/>
      <c r="B7" s="1399"/>
      <c r="C7" s="1401" t="s">
        <v>49</v>
      </c>
      <c r="D7" s="1403" t="s">
        <v>50</v>
      </c>
      <c r="E7" s="1403" t="s">
        <v>188</v>
      </c>
      <c r="F7" s="1408" t="s">
        <v>168</v>
      </c>
      <c r="G7" s="1409"/>
      <c r="H7" s="1405" t="s">
        <v>49</v>
      </c>
      <c r="I7" s="1403" t="s">
        <v>50</v>
      </c>
      <c r="J7" s="1415" t="s">
        <v>168</v>
      </c>
      <c r="K7" s="1405" t="s">
        <v>82</v>
      </c>
      <c r="L7" s="1422"/>
      <c r="M7" s="1422"/>
      <c r="N7" s="1415" t="s">
        <v>83</v>
      </c>
      <c r="O7" s="1405" t="s">
        <v>49</v>
      </c>
      <c r="P7" s="1403" t="s">
        <v>51</v>
      </c>
      <c r="Q7" s="1403"/>
      <c r="R7" s="1403" t="s">
        <v>188</v>
      </c>
      <c r="S7" s="1408" t="s">
        <v>168</v>
      </c>
      <c r="T7" s="1409"/>
    </row>
    <row r="8" spans="1:20" s="2" customFormat="1" ht="28.5" customHeight="1" thickBot="1">
      <c r="A8" s="1397"/>
      <c r="B8" s="1400"/>
      <c r="C8" s="1402"/>
      <c r="D8" s="1404"/>
      <c r="E8" s="1404"/>
      <c r="F8" s="198" t="s">
        <v>189</v>
      </c>
      <c r="G8" s="299" t="s">
        <v>52</v>
      </c>
      <c r="H8" s="1406"/>
      <c r="I8" s="1404"/>
      <c r="J8" s="1416"/>
      <c r="K8" s="291" t="s">
        <v>49</v>
      </c>
      <c r="L8" s="198" t="s">
        <v>50</v>
      </c>
      <c r="M8" s="198" t="s">
        <v>169</v>
      </c>
      <c r="N8" s="1421"/>
      <c r="O8" s="1407"/>
      <c r="P8" s="16" t="s">
        <v>49</v>
      </c>
      <c r="Q8" s="16" t="s">
        <v>192</v>
      </c>
      <c r="R8" s="1410"/>
      <c r="S8" s="16" t="s">
        <v>189</v>
      </c>
      <c r="T8" s="368" t="s">
        <v>52</v>
      </c>
    </row>
    <row r="9" spans="1:20" s="35" customFormat="1" ht="12" thickBot="1">
      <c r="A9" s="22">
        <v>1</v>
      </c>
      <c r="B9" s="22">
        <v>2</v>
      </c>
      <c r="C9" s="25">
        <v>3</v>
      </c>
      <c r="D9" s="24">
        <v>4</v>
      </c>
      <c r="E9" s="25">
        <v>5</v>
      </c>
      <c r="F9" s="24">
        <v>6</v>
      </c>
      <c r="G9" s="28">
        <v>7</v>
      </c>
      <c r="H9" s="23">
        <v>8</v>
      </c>
      <c r="I9" s="24">
        <v>9</v>
      </c>
      <c r="J9" s="212">
        <v>10</v>
      </c>
      <c r="K9" s="27">
        <v>11</v>
      </c>
      <c r="L9" s="25">
        <v>12</v>
      </c>
      <c r="M9" s="24">
        <v>13</v>
      </c>
      <c r="N9" s="25">
        <v>14</v>
      </c>
      <c r="O9" s="169">
        <v>15</v>
      </c>
      <c r="P9" s="25">
        <v>16</v>
      </c>
      <c r="Q9" s="24">
        <v>17</v>
      </c>
      <c r="R9" s="25">
        <v>18</v>
      </c>
      <c r="S9" s="24">
        <v>19</v>
      </c>
      <c r="T9" s="26">
        <v>20</v>
      </c>
    </row>
    <row r="10" spans="1:21" ht="16.5" thickBot="1">
      <c r="A10" s="691">
        <v>1</v>
      </c>
      <c r="B10" s="692" t="s">
        <v>117</v>
      </c>
      <c r="C10" s="43">
        <f>SUM(C11:C12)</f>
        <v>0</v>
      </c>
      <c r="D10" s="44">
        <f aca="true" t="shared" si="0" ref="D10:T10">SUM(D11:D12)</f>
        <v>0</v>
      </c>
      <c r="E10" s="45">
        <f t="shared" si="0"/>
        <v>0</v>
      </c>
      <c r="F10" s="44">
        <f t="shared" si="0"/>
        <v>0</v>
      </c>
      <c r="G10" s="46">
        <f t="shared" si="0"/>
        <v>0</v>
      </c>
      <c r="H10" s="43">
        <f t="shared" si="0"/>
        <v>0</v>
      </c>
      <c r="I10" s="44">
        <f t="shared" si="0"/>
        <v>0</v>
      </c>
      <c r="J10" s="47">
        <f t="shared" si="0"/>
        <v>0</v>
      </c>
      <c r="K10" s="48">
        <f t="shared" si="0"/>
        <v>0</v>
      </c>
      <c r="L10" s="49">
        <f t="shared" si="0"/>
        <v>0</v>
      </c>
      <c r="M10" s="44">
        <f t="shared" si="0"/>
        <v>0</v>
      </c>
      <c r="N10" s="47">
        <f t="shared" si="0"/>
        <v>0</v>
      </c>
      <c r="O10" s="48">
        <f t="shared" si="0"/>
        <v>0</v>
      </c>
      <c r="P10" s="45">
        <f t="shared" si="0"/>
        <v>0</v>
      </c>
      <c r="Q10" s="49">
        <f t="shared" si="0"/>
        <v>0</v>
      </c>
      <c r="R10" s="44">
        <f t="shared" si="0"/>
        <v>0</v>
      </c>
      <c r="S10" s="44">
        <f t="shared" si="0"/>
        <v>0</v>
      </c>
      <c r="T10" s="46">
        <f t="shared" si="0"/>
        <v>0</v>
      </c>
      <c r="U10" s="390"/>
    </row>
    <row r="11" spans="1:27" ht="15.75">
      <c r="A11" s="685"/>
      <c r="B11" s="686" t="s">
        <v>16</v>
      </c>
      <c r="C11" s="223">
        <f>SUM(D11:G11)</f>
        <v>0</v>
      </c>
      <c r="D11" s="224"/>
      <c r="E11" s="225"/>
      <c r="F11" s="224"/>
      <c r="G11" s="226"/>
      <c r="H11" s="227">
        <f>SUM(I11:J11)</f>
        <v>0</v>
      </c>
      <c r="I11" s="224"/>
      <c r="J11" s="225"/>
      <c r="K11" s="230">
        <f>SUM(L11:M11)</f>
        <v>0</v>
      </c>
      <c r="L11" s="225"/>
      <c r="M11" s="224"/>
      <c r="N11" s="228"/>
      <c r="O11" s="230">
        <f>SUM(R11:T11)+P11</f>
        <v>0</v>
      </c>
      <c r="P11" s="225"/>
      <c r="Q11" s="224"/>
      <c r="R11" s="225"/>
      <c r="S11" s="224"/>
      <c r="T11" s="231"/>
      <c r="U11" s="394"/>
      <c r="V11" s="394"/>
      <c r="W11" s="394"/>
      <c r="X11" s="394"/>
      <c r="Y11" s="394"/>
      <c r="Z11" s="394"/>
      <c r="AA11" s="394"/>
    </row>
    <row r="12" spans="1:27" ht="16.5" thickBot="1">
      <c r="A12" s="697"/>
      <c r="B12" s="698" t="s">
        <v>132</v>
      </c>
      <c r="C12" s="223">
        <f>SUM(D12:G12)</f>
        <v>0</v>
      </c>
      <c r="D12" s="224"/>
      <c r="E12" s="225"/>
      <c r="F12" s="224"/>
      <c r="G12" s="226"/>
      <c r="H12" s="227">
        <f>SUM(I12:J12)</f>
        <v>0</v>
      </c>
      <c r="I12" s="224"/>
      <c r="J12" s="225"/>
      <c r="K12" s="230">
        <f>SUM(L12:M12)</f>
        <v>0</v>
      </c>
      <c r="L12" s="225"/>
      <c r="M12" s="224"/>
      <c r="N12" s="228"/>
      <c r="O12" s="230">
        <f>SUM(R12:T12)+P12</f>
        <v>0</v>
      </c>
      <c r="P12" s="225"/>
      <c r="Q12" s="224"/>
      <c r="R12" s="225"/>
      <c r="S12" s="224"/>
      <c r="T12" s="231"/>
      <c r="U12" s="519"/>
      <c r="V12" s="519"/>
      <c r="W12" s="519"/>
      <c r="X12" s="519"/>
      <c r="Y12" s="519"/>
      <c r="Z12" s="519"/>
      <c r="AA12" s="519"/>
    </row>
    <row r="13" spans="1:27" ht="16.5" thickBot="1">
      <c r="A13" s="691">
        <v>2</v>
      </c>
      <c r="B13" s="692" t="s">
        <v>382</v>
      </c>
      <c r="C13" s="43">
        <f>SUM(C14:C22)</f>
        <v>0</v>
      </c>
      <c r="D13" s="44">
        <f aca="true" t="shared" si="1" ref="D13:T13">SUM(D14:D22)</f>
        <v>0</v>
      </c>
      <c r="E13" s="45">
        <f t="shared" si="1"/>
        <v>0</v>
      </c>
      <c r="F13" s="44">
        <f t="shared" si="1"/>
        <v>0</v>
      </c>
      <c r="G13" s="46">
        <f t="shared" si="1"/>
        <v>0</v>
      </c>
      <c r="H13" s="43">
        <f t="shared" si="1"/>
        <v>0</v>
      </c>
      <c r="I13" s="44">
        <f t="shared" si="1"/>
        <v>0</v>
      </c>
      <c r="J13" s="47">
        <f t="shared" si="1"/>
        <v>0</v>
      </c>
      <c r="K13" s="48">
        <f t="shared" si="1"/>
        <v>0</v>
      </c>
      <c r="L13" s="49">
        <f t="shared" si="1"/>
        <v>0</v>
      </c>
      <c r="M13" s="44">
        <f t="shared" si="1"/>
        <v>0</v>
      </c>
      <c r="N13" s="47">
        <f t="shared" si="1"/>
        <v>0</v>
      </c>
      <c r="O13" s="48">
        <f t="shared" si="1"/>
        <v>0</v>
      </c>
      <c r="P13" s="45">
        <f t="shared" si="1"/>
        <v>0</v>
      </c>
      <c r="Q13" s="49">
        <f t="shared" si="1"/>
        <v>0</v>
      </c>
      <c r="R13" s="44">
        <f t="shared" si="1"/>
        <v>0</v>
      </c>
      <c r="S13" s="44">
        <f t="shared" si="1"/>
        <v>0</v>
      </c>
      <c r="T13" s="46">
        <f t="shared" si="1"/>
        <v>0</v>
      </c>
      <c r="U13" s="519"/>
      <c r="V13" s="519"/>
      <c r="W13" s="519"/>
      <c r="X13" s="519"/>
      <c r="Y13" s="519"/>
      <c r="Z13" s="519"/>
      <c r="AA13" s="519"/>
    </row>
    <row r="14" spans="1:27" ht="15.75">
      <c r="A14" s="685"/>
      <c r="B14" s="686" t="s">
        <v>119</v>
      </c>
      <c r="C14" s="223">
        <f>SUM(D14:G14)</f>
        <v>0</v>
      </c>
      <c r="D14" s="224"/>
      <c r="E14" s="225"/>
      <c r="F14" s="224"/>
      <c r="G14" s="226"/>
      <c r="H14" s="227">
        <f>SUM(I14:J14)</f>
        <v>0</v>
      </c>
      <c r="I14" s="224"/>
      <c r="J14" s="225"/>
      <c r="K14" s="230">
        <f>SUM(L14:M14)</f>
        <v>0</v>
      </c>
      <c r="L14" s="225"/>
      <c r="M14" s="224"/>
      <c r="N14" s="228"/>
      <c r="O14" s="230">
        <f>SUM(R14:T14)+P14</f>
        <v>0</v>
      </c>
      <c r="P14" s="225"/>
      <c r="Q14" s="224"/>
      <c r="R14" s="225"/>
      <c r="S14" s="224"/>
      <c r="T14" s="231"/>
      <c r="U14" s="519"/>
      <c r="V14" s="519"/>
      <c r="W14" s="519"/>
      <c r="X14" s="519"/>
      <c r="Y14" s="519"/>
      <c r="Z14" s="519"/>
      <c r="AA14" s="519"/>
    </row>
    <row r="15" spans="1:27" ht="15.75">
      <c r="A15" s="676"/>
      <c r="B15" s="665" t="s">
        <v>120</v>
      </c>
      <c r="C15" s="223">
        <f>SUM(D15:G15)</f>
        <v>0</v>
      </c>
      <c r="D15" s="224"/>
      <c r="E15" s="225"/>
      <c r="F15" s="224"/>
      <c r="G15" s="226"/>
      <c r="H15" s="227">
        <f>SUM(I15:J15)</f>
        <v>0</v>
      </c>
      <c r="I15" s="224"/>
      <c r="J15" s="225"/>
      <c r="K15" s="230">
        <f>SUM(L15:M15)</f>
        <v>0</v>
      </c>
      <c r="L15" s="225"/>
      <c r="M15" s="224"/>
      <c r="N15" s="228"/>
      <c r="O15" s="230">
        <f>SUM(R15:T15)+P15</f>
        <v>0</v>
      </c>
      <c r="P15" s="225"/>
      <c r="Q15" s="224"/>
      <c r="R15" s="225"/>
      <c r="S15" s="224"/>
      <c r="T15" s="231"/>
      <c r="U15" s="519"/>
      <c r="V15" s="519"/>
      <c r="W15" s="519"/>
      <c r="X15" s="519"/>
      <c r="Y15" s="519"/>
      <c r="Z15" s="519"/>
      <c r="AA15" s="519"/>
    </row>
    <row r="16" spans="1:20" ht="15.75">
      <c r="A16" s="676"/>
      <c r="B16" s="665" t="s">
        <v>18</v>
      </c>
      <c r="C16" s="223">
        <f aca="true" t="shared" si="2" ref="C16:C22">SUM(D16:G16)</f>
        <v>0</v>
      </c>
      <c r="D16" s="224"/>
      <c r="E16" s="225"/>
      <c r="F16" s="224"/>
      <c r="G16" s="226"/>
      <c r="H16" s="227">
        <f aca="true" t="shared" si="3" ref="H16:H22">SUM(I16:J16)</f>
        <v>0</v>
      </c>
      <c r="I16" s="224"/>
      <c r="J16" s="225"/>
      <c r="K16" s="230">
        <f aca="true" t="shared" si="4" ref="K16:K22">SUM(L16:M16)</f>
        <v>0</v>
      </c>
      <c r="L16" s="225"/>
      <c r="M16" s="224"/>
      <c r="N16" s="228"/>
      <c r="O16" s="230">
        <f aca="true" t="shared" si="5" ref="O16:O22">SUM(R16:T16)+P16</f>
        <v>0</v>
      </c>
      <c r="P16" s="225"/>
      <c r="Q16" s="224"/>
      <c r="R16" s="225"/>
      <c r="S16" s="224"/>
      <c r="T16" s="231"/>
    </row>
    <row r="17" spans="1:20" ht="15.75">
      <c r="A17" s="676"/>
      <c r="B17" s="665" t="s">
        <v>19</v>
      </c>
      <c r="C17" s="223">
        <f t="shared" si="2"/>
        <v>0</v>
      </c>
      <c r="D17" s="224"/>
      <c r="E17" s="225"/>
      <c r="F17" s="224"/>
      <c r="G17" s="226"/>
      <c r="H17" s="227">
        <f t="shared" si="3"/>
        <v>0</v>
      </c>
      <c r="I17" s="224"/>
      <c r="J17" s="225"/>
      <c r="K17" s="230">
        <f t="shared" si="4"/>
        <v>0</v>
      </c>
      <c r="L17" s="225"/>
      <c r="M17" s="224"/>
      <c r="N17" s="228"/>
      <c r="O17" s="230">
        <f t="shared" si="5"/>
        <v>0</v>
      </c>
      <c r="P17" s="225"/>
      <c r="Q17" s="224"/>
      <c r="R17" s="225"/>
      <c r="S17" s="224"/>
      <c r="T17" s="231"/>
    </row>
    <row r="18" spans="1:20" ht="15.75">
      <c r="A18" s="676"/>
      <c r="B18" s="665" t="s">
        <v>96</v>
      </c>
      <c r="C18" s="223">
        <f t="shared" si="2"/>
        <v>0</v>
      </c>
      <c r="D18" s="224"/>
      <c r="E18" s="225"/>
      <c r="F18" s="224"/>
      <c r="G18" s="226"/>
      <c r="H18" s="227">
        <f t="shared" si="3"/>
        <v>0</v>
      </c>
      <c r="I18" s="224"/>
      <c r="J18" s="225"/>
      <c r="K18" s="230">
        <f t="shared" si="4"/>
        <v>0</v>
      </c>
      <c r="L18" s="225"/>
      <c r="M18" s="224"/>
      <c r="N18" s="228"/>
      <c r="O18" s="230">
        <f t="shared" si="5"/>
        <v>0</v>
      </c>
      <c r="P18" s="225"/>
      <c r="Q18" s="224"/>
      <c r="R18" s="225"/>
      <c r="S18" s="224"/>
      <c r="T18" s="231"/>
    </row>
    <row r="19" spans="1:20" ht="15.75">
      <c r="A19" s="676"/>
      <c r="B19" s="665" t="s">
        <v>22</v>
      </c>
      <c r="C19" s="223">
        <f t="shared" si="2"/>
        <v>0</v>
      </c>
      <c r="D19" s="224"/>
      <c r="E19" s="225"/>
      <c r="F19" s="224"/>
      <c r="G19" s="226"/>
      <c r="H19" s="227">
        <f t="shared" si="3"/>
        <v>0</v>
      </c>
      <c r="I19" s="224"/>
      <c r="J19" s="225"/>
      <c r="K19" s="230">
        <f t="shared" si="4"/>
        <v>0</v>
      </c>
      <c r="L19" s="225"/>
      <c r="M19" s="224"/>
      <c r="N19" s="228"/>
      <c r="O19" s="230">
        <f t="shared" si="5"/>
        <v>0</v>
      </c>
      <c r="P19" s="225"/>
      <c r="Q19" s="224"/>
      <c r="R19" s="225"/>
      <c r="S19" s="224"/>
      <c r="T19" s="231"/>
    </row>
    <row r="20" spans="1:20" ht="15.75">
      <c r="A20" s="676"/>
      <c r="B20" s="665" t="s">
        <v>23</v>
      </c>
      <c r="C20" s="223">
        <f t="shared" si="2"/>
        <v>0</v>
      </c>
      <c r="D20" s="224"/>
      <c r="E20" s="225"/>
      <c r="F20" s="224"/>
      <c r="G20" s="226"/>
      <c r="H20" s="227">
        <f t="shared" si="3"/>
        <v>0</v>
      </c>
      <c r="I20" s="224"/>
      <c r="J20" s="225"/>
      <c r="K20" s="230">
        <f t="shared" si="4"/>
        <v>0</v>
      </c>
      <c r="L20" s="225"/>
      <c r="M20" s="224"/>
      <c r="N20" s="228"/>
      <c r="O20" s="230">
        <f t="shared" si="5"/>
        <v>0</v>
      </c>
      <c r="P20" s="225"/>
      <c r="Q20" s="224"/>
      <c r="R20" s="225"/>
      <c r="S20" s="224"/>
      <c r="T20" s="231"/>
    </row>
    <row r="21" spans="1:20" ht="15.75">
      <c r="A21" s="676"/>
      <c r="B21" s="670" t="s">
        <v>322</v>
      </c>
      <c r="C21" s="223">
        <f t="shared" si="2"/>
        <v>0</v>
      </c>
      <c r="D21" s="224"/>
      <c r="E21" s="225"/>
      <c r="F21" s="224"/>
      <c r="G21" s="226"/>
      <c r="H21" s="227">
        <f t="shared" si="3"/>
        <v>0</v>
      </c>
      <c r="I21" s="224"/>
      <c r="J21" s="225"/>
      <c r="K21" s="230">
        <f t="shared" si="4"/>
        <v>0</v>
      </c>
      <c r="L21" s="225"/>
      <c r="M21" s="224"/>
      <c r="N21" s="228"/>
      <c r="O21" s="230">
        <f t="shared" si="5"/>
        <v>0</v>
      </c>
      <c r="P21" s="225"/>
      <c r="Q21" s="224"/>
      <c r="R21" s="225"/>
      <c r="S21" s="224"/>
      <c r="T21" s="231"/>
    </row>
    <row r="22" spans="1:20" ht="16.5" thickBot="1">
      <c r="A22" s="697"/>
      <c r="B22" s="671" t="s">
        <v>364</v>
      </c>
      <c r="C22" s="223">
        <f t="shared" si="2"/>
        <v>0</v>
      </c>
      <c r="D22" s="224"/>
      <c r="E22" s="225"/>
      <c r="F22" s="224"/>
      <c r="G22" s="226"/>
      <c r="H22" s="227">
        <f t="shared" si="3"/>
        <v>0</v>
      </c>
      <c r="I22" s="224"/>
      <c r="J22" s="225"/>
      <c r="K22" s="230">
        <f t="shared" si="4"/>
        <v>0</v>
      </c>
      <c r="L22" s="225"/>
      <c r="M22" s="224"/>
      <c r="N22" s="228"/>
      <c r="O22" s="230">
        <f t="shared" si="5"/>
        <v>0</v>
      </c>
      <c r="P22" s="225"/>
      <c r="Q22" s="224"/>
      <c r="R22" s="225"/>
      <c r="S22" s="224"/>
      <c r="T22" s="231"/>
    </row>
    <row r="23" spans="1:20" ht="16.5" thickBot="1">
      <c r="A23" s="691">
        <v>3</v>
      </c>
      <c r="B23" s="692" t="s">
        <v>349</v>
      </c>
      <c r="C23" s="43">
        <f>SUM(C24:C28)</f>
        <v>0</v>
      </c>
      <c r="D23" s="44">
        <f aca="true" t="shared" si="6" ref="D23:T23">SUM(D24:D28)</f>
        <v>0</v>
      </c>
      <c r="E23" s="45">
        <f t="shared" si="6"/>
        <v>0</v>
      </c>
      <c r="F23" s="44">
        <f t="shared" si="6"/>
        <v>0</v>
      </c>
      <c r="G23" s="46">
        <f t="shared" si="6"/>
        <v>0</v>
      </c>
      <c r="H23" s="43">
        <f t="shared" si="6"/>
        <v>0</v>
      </c>
      <c r="I23" s="44">
        <f t="shared" si="6"/>
        <v>0</v>
      </c>
      <c r="J23" s="47">
        <f t="shared" si="6"/>
        <v>0</v>
      </c>
      <c r="K23" s="48">
        <f t="shared" si="6"/>
        <v>0</v>
      </c>
      <c r="L23" s="49">
        <f t="shared" si="6"/>
        <v>0</v>
      </c>
      <c r="M23" s="44">
        <f t="shared" si="6"/>
        <v>0</v>
      </c>
      <c r="N23" s="47">
        <f t="shared" si="6"/>
        <v>0</v>
      </c>
      <c r="O23" s="48">
        <f t="shared" si="6"/>
        <v>0</v>
      </c>
      <c r="P23" s="45">
        <f t="shared" si="6"/>
        <v>0</v>
      </c>
      <c r="Q23" s="49">
        <f t="shared" si="6"/>
        <v>0</v>
      </c>
      <c r="R23" s="44">
        <f t="shared" si="6"/>
        <v>0</v>
      </c>
      <c r="S23" s="44">
        <f t="shared" si="6"/>
        <v>0</v>
      </c>
      <c r="T23" s="46">
        <f t="shared" si="6"/>
        <v>0</v>
      </c>
    </row>
    <row r="24" spans="1:21" ht="15.75">
      <c r="A24" s="703"/>
      <c r="B24" s="686" t="s">
        <v>119</v>
      </c>
      <c r="C24" s="223">
        <f>SUM(D24:G24)</f>
        <v>0</v>
      </c>
      <c r="D24" s="224"/>
      <c r="E24" s="225"/>
      <c r="F24" s="224"/>
      <c r="G24" s="226"/>
      <c r="H24" s="227">
        <f>SUM(I24:J24)</f>
        <v>0</v>
      </c>
      <c r="I24" s="224"/>
      <c r="J24" s="225"/>
      <c r="K24" s="230">
        <f>SUM(L24:M24)</f>
        <v>0</v>
      </c>
      <c r="L24" s="225"/>
      <c r="M24" s="224"/>
      <c r="N24" s="228"/>
      <c r="O24" s="230">
        <f>SUM(R24:T24)+P24</f>
        <v>0</v>
      </c>
      <c r="P24" s="225"/>
      <c r="Q24" s="224"/>
      <c r="R24" s="225"/>
      <c r="S24" s="224"/>
      <c r="T24" s="231"/>
      <c r="U24" s="390"/>
    </row>
    <row r="25" spans="1:21" ht="15.75">
      <c r="A25" s="677"/>
      <c r="B25" s="665" t="s">
        <v>120</v>
      </c>
      <c r="C25" s="223">
        <f>SUM(D25:G25)</f>
        <v>0</v>
      </c>
      <c r="D25" s="224"/>
      <c r="E25" s="225"/>
      <c r="F25" s="224"/>
      <c r="G25" s="226"/>
      <c r="H25" s="227">
        <f>SUM(I25:J25)</f>
        <v>0</v>
      </c>
      <c r="I25" s="224"/>
      <c r="J25" s="225"/>
      <c r="K25" s="230">
        <f>SUM(L25:M25)</f>
        <v>0</v>
      </c>
      <c r="L25" s="225"/>
      <c r="M25" s="224"/>
      <c r="N25" s="228"/>
      <c r="O25" s="230">
        <f>SUM(R25:T25)+P25</f>
        <v>0</v>
      </c>
      <c r="P25" s="225"/>
      <c r="Q25" s="224"/>
      <c r="R25" s="225"/>
      <c r="S25" s="224"/>
      <c r="T25" s="231"/>
      <c r="U25" s="390"/>
    </row>
    <row r="26" spans="1:21" ht="15.75">
      <c r="A26" s="677"/>
      <c r="B26" s="665" t="s">
        <v>182</v>
      </c>
      <c r="C26" s="223">
        <f>SUM(D26:G26)</f>
        <v>0</v>
      </c>
      <c r="D26" s="224"/>
      <c r="E26" s="225"/>
      <c r="F26" s="224"/>
      <c r="G26" s="226"/>
      <c r="H26" s="227">
        <f>SUM(I26:J26)</f>
        <v>0</v>
      </c>
      <c r="I26" s="224"/>
      <c r="J26" s="225"/>
      <c r="K26" s="230">
        <f>SUM(L26:M26)</f>
        <v>0</v>
      </c>
      <c r="L26" s="225"/>
      <c r="M26" s="224"/>
      <c r="N26" s="228"/>
      <c r="O26" s="230">
        <f>SUM(R26:T26)+P26</f>
        <v>0</v>
      </c>
      <c r="P26" s="225"/>
      <c r="Q26" s="224"/>
      <c r="R26" s="225"/>
      <c r="S26" s="224"/>
      <c r="T26" s="231"/>
      <c r="U26" s="390"/>
    </row>
    <row r="27" spans="1:21" ht="15.75">
      <c r="A27" s="677"/>
      <c r="B27" s="664" t="s">
        <v>322</v>
      </c>
      <c r="C27" s="223">
        <f>SUM(D27:G27)</f>
        <v>0</v>
      </c>
      <c r="D27" s="224"/>
      <c r="E27" s="225"/>
      <c r="F27" s="224"/>
      <c r="G27" s="226"/>
      <c r="H27" s="227">
        <f>SUM(I27:J27)</f>
        <v>0</v>
      </c>
      <c r="I27" s="224"/>
      <c r="J27" s="225"/>
      <c r="K27" s="230">
        <f>SUM(L27:M27)</f>
        <v>0</v>
      </c>
      <c r="L27" s="225"/>
      <c r="M27" s="224"/>
      <c r="N27" s="228"/>
      <c r="O27" s="230">
        <f>SUM(R27:T27)+P27</f>
        <v>0</v>
      </c>
      <c r="P27" s="225"/>
      <c r="Q27" s="224"/>
      <c r="R27" s="225"/>
      <c r="S27" s="224"/>
      <c r="T27" s="231"/>
      <c r="U27" s="390"/>
    </row>
    <row r="28" spans="1:21" ht="16.5" thickBot="1">
      <c r="A28" s="704"/>
      <c r="B28" s="671" t="s">
        <v>322</v>
      </c>
      <c r="C28" s="223">
        <f>SUM(D28:G28)</f>
        <v>0</v>
      </c>
      <c r="D28" s="224"/>
      <c r="E28" s="225"/>
      <c r="F28" s="224"/>
      <c r="G28" s="226"/>
      <c r="H28" s="227">
        <f>SUM(I28:J28)</f>
        <v>0</v>
      </c>
      <c r="I28" s="224"/>
      <c r="J28" s="225"/>
      <c r="K28" s="230">
        <f>SUM(L28:M28)</f>
        <v>0</v>
      </c>
      <c r="L28" s="225"/>
      <c r="M28" s="224"/>
      <c r="N28" s="228"/>
      <c r="O28" s="230">
        <f>SUM(R28:T28)+P28</f>
        <v>0</v>
      </c>
      <c r="P28" s="225"/>
      <c r="Q28" s="224"/>
      <c r="R28" s="225"/>
      <c r="S28" s="224"/>
      <c r="T28" s="231"/>
      <c r="U28" s="390"/>
    </row>
    <row r="29" spans="1:21" ht="16.5" thickBot="1">
      <c r="A29" s="691">
        <v>4</v>
      </c>
      <c r="B29" s="692" t="s">
        <v>350</v>
      </c>
      <c r="C29" s="43">
        <f>SUM(C30:C34)</f>
        <v>0</v>
      </c>
      <c r="D29" s="44">
        <f aca="true" t="shared" si="7" ref="D29:T29">SUM(D30:D34)</f>
        <v>0</v>
      </c>
      <c r="E29" s="45">
        <f t="shared" si="7"/>
        <v>0</v>
      </c>
      <c r="F29" s="44">
        <f t="shared" si="7"/>
        <v>0</v>
      </c>
      <c r="G29" s="46">
        <f t="shared" si="7"/>
        <v>0</v>
      </c>
      <c r="H29" s="43">
        <f t="shared" si="7"/>
        <v>0</v>
      </c>
      <c r="I29" s="44">
        <f t="shared" si="7"/>
        <v>0</v>
      </c>
      <c r="J29" s="47">
        <f t="shared" si="7"/>
        <v>0</v>
      </c>
      <c r="K29" s="48">
        <f t="shared" si="7"/>
        <v>0</v>
      </c>
      <c r="L29" s="49">
        <f t="shared" si="7"/>
        <v>0</v>
      </c>
      <c r="M29" s="44">
        <f t="shared" si="7"/>
        <v>0</v>
      </c>
      <c r="N29" s="47">
        <f t="shared" si="7"/>
        <v>0</v>
      </c>
      <c r="O29" s="48">
        <f t="shared" si="7"/>
        <v>0</v>
      </c>
      <c r="P29" s="45">
        <f t="shared" si="7"/>
        <v>0</v>
      </c>
      <c r="Q29" s="49">
        <f t="shared" si="7"/>
        <v>0</v>
      </c>
      <c r="R29" s="44">
        <f t="shared" si="7"/>
        <v>0</v>
      </c>
      <c r="S29" s="44">
        <f t="shared" si="7"/>
        <v>0</v>
      </c>
      <c r="T29" s="46">
        <f t="shared" si="7"/>
        <v>0</v>
      </c>
      <c r="U29" s="390"/>
    </row>
    <row r="30" spans="1:21" ht="15.75">
      <c r="A30" s="703"/>
      <c r="B30" s="686" t="s">
        <v>133</v>
      </c>
      <c r="C30" s="223">
        <f>SUM(D30:G30)</f>
        <v>0</v>
      </c>
      <c r="D30" s="224"/>
      <c r="E30" s="225"/>
      <c r="F30" s="224"/>
      <c r="G30" s="226"/>
      <c r="H30" s="227">
        <f>SUM(I30:J30)</f>
        <v>0</v>
      </c>
      <c r="I30" s="224"/>
      <c r="J30" s="225"/>
      <c r="K30" s="230">
        <f>SUM(L30:M30)</f>
        <v>0</v>
      </c>
      <c r="L30" s="225"/>
      <c r="M30" s="224"/>
      <c r="N30" s="228"/>
      <c r="O30" s="230">
        <f>SUM(R30:T30)+P30</f>
        <v>0</v>
      </c>
      <c r="P30" s="225"/>
      <c r="Q30" s="224"/>
      <c r="R30" s="225"/>
      <c r="S30" s="224"/>
      <c r="T30" s="231"/>
      <c r="U30" s="390"/>
    </row>
    <row r="31" spans="1:21" ht="15.75">
      <c r="A31" s="677"/>
      <c r="B31" s="665" t="s">
        <v>183</v>
      </c>
      <c r="C31" s="223">
        <f>SUM(D31:G31)</f>
        <v>0</v>
      </c>
      <c r="D31" s="224"/>
      <c r="E31" s="225"/>
      <c r="F31" s="224"/>
      <c r="G31" s="226"/>
      <c r="H31" s="227">
        <f>SUM(I31:J31)</f>
        <v>0</v>
      </c>
      <c r="I31" s="224"/>
      <c r="J31" s="225"/>
      <c r="K31" s="230">
        <f>SUM(L31:M31)</f>
        <v>0</v>
      </c>
      <c r="L31" s="225"/>
      <c r="M31" s="224"/>
      <c r="N31" s="228"/>
      <c r="O31" s="230">
        <f>SUM(R31:T31)+P31</f>
        <v>0</v>
      </c>
      <c r="P31" s="225"/>
      <c r="Q31" s="224"/>
      <c r="R31" s="225"/>
      <c r="S31" s="224"/>
      <c r="T31" s="231"/>
      <c r="U31" s="390"/>
    </row>
    <row r="32" spans="1:21" ht="15.75">
      <c r="A32" s="677"/>
      <c r="B32" s="665" t="s">
        <v>134</v>
      </c>
      <c r="C32" s="223">
        <f>SUM(D32:G32)</f>
        <v>0</v>
      </c>
      <c r="D32" s="224"/>
      <c r="E32" s="225"/>
      <c r="F32" s="224"/>
      <c r="G32" s="226"/>
      <c r="H32" s="227">
        <f>SUM(I32:J32)</f>
        <v>0</v>
      </c>
      <c r="I32" s="224"/>
      <c r="J32" s="225"/>
      <c r="K32" s="230">
        <f>SUM(L32:M32)</f>
        <v>0</v>
      </c>
      <c r="L32" s="225"/>
      <c r="M32" s="224"/>
      <c r="N32" s="228"/>
      <c r="O32" s="230">
        <f>SUM(R32:T32)+P32</f>
        <v>0</v>
      </c>
      <c r="P32" s="225"/>
      <c r="Q32" s="224"/>
      <c r="R32" s="225"/>
      <c r="S32" s="224"/>
      <c r="T32" s="231"/>
      <c r="U32" s="390"/>
    </row>
    <row r="33" spans="1:21" ht="15.75">
      <c r="A33" s="677"/>
      <c r="B33" s="665" t="s">
        <v>322</v>
      </c>
      <c r="C33" s="223">
        <f>SUM(D33:G33)</f>
        <v>0</v>
      </c>
      <c r="D33" s="224"/>
      <c r="E33" s="225"/>
      <c r="F33" s="224"/>
      <c r="G33" s="226"/>
      <c r="H33" s="227">
        <f>SUM(I33:J33)</f>
        <v>0</v>
      </c>
      <c r="I33" s="224"/>
      <c r="J33" s="225"/>
      <c r="K33" s="230">
        <f>SUM(L33:M33)</f>
        <v>0</v>
      </c>
      <c r="L33" s="225"/>
      <c r="M33" s="224"/>
      <c r="N33" s="228"/>
      <c r="O33" s="230">
        <f>SUM(R33:T33)+P33</f>
        <v>0</v>
      </c>
      <c r="P33" s="225"/>
      <c r="Q33" s="224"/>
      <c r="R33" s="225"/>
      <c r="S33" s="224"/>
      <c r="T33" s="231"/>
      <c r="U33" s="390"/>
    </row>
    <row r="34" spans="1:21" ht="16.5" thickBot="1">
      <c r="A34" s="704"/>
      <c r="B34" s="698" t="s">
        <v>322</v>
      </c>
      <c r="C34" s="223">
        <f>SUM(D34:G34)</f>
        <v>0</v>
      </c>
      <c r="D34" s="224"/>
      <c r="E34" s="225"/>
      <c r="F34" s="224"/>
      <c r="G34" s="226"/>
      <c r="H34" s="227">
        <f>SUM(I34:J34)</f>
        <v>0</v>
      </c>
      <c r="I34" s="224"/>
      <c r="J34" s="225"/>
      <c r="K34" s="230">
        <f>SUM(L34:M34)</f>
        <v>0</v>
      </c>
      <c r="L34" s="225"/>
      <c r="M34" s="224"/>
      <c r="N34" s="228"/>
      <c r="O34" s="230">
        <f>SUM(R34:T34)+P34</f>
        <v>0</v>
      </c>
      <c r="P34" s="225"/>
      <c r="Q34" s="224"/>
      <c r="R34" s="225"/>
      <c r="S34" s="224"/>
      <c r="T34" s="231"/>
      <c r="U34" s="390"/>
    </row>
    <row r="35" spans="1:21" ht="16.5" thickBot="1">
      <c r="A35" s="691">
        <v>5</v>
      </c>
      <c r="B35" s="692" t="s">
        <v>350</v>
      </c>
      <c r="C35" s="43">
        <f>SUM(C36:C41)</f>
        <v>0</v>
      </c>
      <c r="D35" s="44">
        <f aca="true" t="shared" si="8" ref="D35:T35">SUM(D36:D41)</f>
        <v>0</v>
      </c>
      <c r="E35" s="45">
        <f t="shared" si="8"/>
        <v>0</v>
      </c>
      <c r="F35" s="44">
        <f t="shared" si="8"/>
        <v>0</v>
      </c>
      <c r="G35" s="46">
        <f t="shared" si="8"/>
        <v>0</v>
      </c>
      <c r="H35" s="43">
        <f t="shared" si="8"/>
        <v>0</v>
      </c>
      <c r="I35" s="44">
        <f t="shared" si="8"/>
        <v>0</v>
      </c>
      <c r="J35" s="47">
        <f t="shared" si="8"/>
        <v>0</v>
      </c>
      <c r="K35" s="48">
        <f t="shared" si="8"/>
        <v>0</v>
      </c>
      <c r="L35" s="49">
        <f t="shared" si="8"/>
        <v>0</v>
      </c>
      <c r="M35" s="44">
        <f t="shared" si="8"/>
        <v>0</v>
      </c>
      <c r="N35" s="47">
        <f t="shared" si="8"/>
        <v>0</v>
      </c>
      <c r="O35" s="48">
        <f t="shared" si="8"/>
        <v>0</v>
      </c>
      <c r="P35" s="45">
        <f t="shared" si="8"/>
        <v>0</v>
      </c>
      <c r="Q35" s="49">
        <f t="shared" si="8"/>
        <v>0</v>
      </c>
      <c r="R35" s="44">
        <f t="shared" si="8"/>
        <v>0</v>
      </c>
      <c r="S35" s="44">
        <f t="shared" si="8"/>
        <v>0</v>
      </c>
      <c r="T35" s="46">
        <f t="shared" si="8"/>
        <v>0</v>
      </c>
      <c r="U35" s="390"/>
    </row>
    <row r="36" spans="1:21" ht="15.75">
      <c r="A36" s="703"/>
      <c r="B36" s="686" t="s">
        <v>133</v>
      </c>
      <c r="C36" s="223">
        <f aca="true" t="shared" si="9" ref="C36:C41">SUM(D36:G36)</f>
        <v>0</v>
      </c>
      <c r="D36" s="224"/>
      <c r="E36" s="225"/>
      <c r="F36" s="224"/>
      <c r="G36" s="226"/>
      <c r="H36" s="227">
        <f aca="true" t="shared" si="10" ref="H36:H41">SUM(I36:J36)</f>
        <v>0</v>
      </c>
      <c r="I36" s="224"/>
      <c r="J36" s="225"/>
      <c r="K36" s="230">
        <f aca="true" t="shared" si="11" ref="K36:K41">SUM(L36:M36)</f>
        <v>0</v>
      </c>
      <c r="L36" s="225"/>
      <c r="M36" s="224"/>
      <c r="N36" s="228"/>
      <c r="O36" s="230">
        <f aca="true" t="shared" si="12" ref="O36:O41">SUM(R36:T36)+P36</f>
        <v>0</v>
      </c>
      <c r="P36" s="225"/>
      <c r="Q36" s="224"/>
      <c r="R36" s="225"/>
      <c r="S36" s="224"/>
      <c r="T36" s="231"/>
      <c r="U36" s="390"/>
    </row>
    <row r="37" spans="1:21" ht="15.75">
      <c r="A37" s="677"/>
      <c r="B37" s="665" t="s">
        <v>183</v>
      </c>
      <c r="C37" s="223">
        <f t="shared" si="9"/>
        <v>0</v>
      </c>
      <c r="D37" s="224"/>
      <c r="E37" s="225"/>
      <c r="F37" s="224"/>
      <c r="G37" s="226"/>
      <c r="H37" s="227">
        <f t="shared" si="10"/>
        <v>0</v>
      </c>
      <c r="I37" s="224"/>
      <c r="J37" s="225"/>
      <c r="K37" s="230">
        <f t="shared" si="11"/>
        <v>0</v>
      </c>
      <c r="L37" s="225"/>
      <c r="M37" s="224"/>
      <c r="N37" s="228"/>
      <c r="O37" s="230">
        <f t="shared" si="12"/>
        <v>0</v>
      </c>
      <c r="P37" s="225"/>
      <c r="Q37" s="224"/>
      <c r="R37" s="225"/>
      <c r="S37" s="224"/>
      <c r="T37" s="231"/>
      <c r="U37" s="390"/>
    </row>
    <row r="38" spans="1:21" ht="15.75">
      <c r="A38" s="677"/>
      <c r="B38" s="665" t="s">
        <v>134</v>
      </c>
      <c r="C38" s="223">
        <f t="shared" si="9"/>
        <v>0</v>
      </c>
      <c r="D38" s="224"/>
      <c r="E38" s="225"/>
      <c r="F38" s="224"/>
      <c r="G38" s="226"/>
      <c r="H38" s="227">
        <f t="shared" si="10"/>
        <v>0</v>
      </c>
      <c r="I38" s="224"/>
      <c r="J38" s="225"/>
      <c r="K38" s="230">
        <f t="shared" si="11"/>
        <v>0</v>
      </c>
      <c r="L38" s="225"/>
      <c r="M38" s="224"/>
      <c r="N38" s="228"/>
      <c r="O38" s="230">
        <f t="shared" si="12"/>
        <v>0</v>
      </c>
      <c r="P38" s="225"/>
      <c r="Q38" s="224"/>
      <c r="R38" s="225"/>
      <c r="S38" s="224"/>
      <c r="T38" s="231"/>
      <c r="U38" s="390"/>
    </row>
    <row r="39" spans="1:21" ht="15.75">
      <c r="A39" s="677"/>
      <c r="B39" s="664" t="s">
        <v>322</v>
      </c>
      <c r="C39" s="223">
        <f t="shared" si="9"/>
        <v>0</v>
      </c>
      <c r="D39" s="224"/>
      <c r="E39" s="225"/>
      <c r="F39" s="224"/>
      <c r="G39" s="226"/>
      <c r="H39" s="227">
        <f t="shared" si="10"/>
        <v>0</v>
      </c>
      <c r="I39" s="224"/>
      <c r="J39" s="225"/>
      <c r="K39" s="230">
        <f t="shared" si="11"/>
        <v>0</v>
      </c>
      <c r="L39" s="225"/>
      <c r="M39" s="224"/>
      <c r="N39" s="228"/>
      <c r="O39" s="230">
        <f t="shared" si="12"/>
        <v>0</v>
      </c>
      <c r="P39" s="225"/>
      <c r="Q39" s="224"/>
      <c r="R39" s="225"/>
      <c r="S39" s="224"/>
      <c r="T39" s="231"/>
      <c r="U39" s="390"/>
    </row>
    <row r="40" spans="1:21" ht="15.75">
      <c r="A40" s="677"/>
      <c r="B40" s="664" t="s">
        <v>322</v>
      </c>
      <c r="C40" s="223">
        <f t="shared" si="9"/>
        <v>0</v>
      </c>
      <c r="D40" s="224"/>
      <c r="E40" s="225"/>
      <c r="F40" s="224"/>
      <c r="G40" s="226"/>
      <c r="H40" s="227">
        <f t="shared" si="10"/>
        <v>0</v>
      </c>
      <c r="I40" s="224"/>
      <c r="J40" s="225"/>
      <c r="K40" s="230">
        <f t="shared" si="11"/>
        <v>0</v>
      </c>
      <c r="L40" s="225"/>
      <c r="M40" s="224"/>
      <c r="N40" s="228"/>
      <c r="O40" s="230">
        <f t="shared" si="12"/>
        <v>0</v>
      </c>
      <c r="P40" s="225"/>
      <c r="Q40" s="224"/>
      <c r="R40" s="225"/>
      <c r="S40" s="224"/>
      <c r="T40" s="231"/>
      <c r="U40" s="390"/>
    </row>
    <row r="41" spans="1:20" ht="16.5" thickBot="1">
      <c r="A41" s="705"/>
      <c r="B41" s="706"/>
      <c r="C41" s="223">
        <f t="shared" si="9"/>
        <v>0</v>
      </c>
      <c r="D41" s="224"/>
      <c r="E41" s="225"/>
      <c r="F41" s="224"/>
      <c r="G41" s="226"/>
      <c r="H41" s="227">
        <f t="shared" si="10"/>
        <v>0</v>
      </c>
      <c r="I41" s="224"/>
      <c r="J41" s="225"/>
      <c r="K41" s="230">
        <f t="shared" si="11"/>
        <v>0</v>
      </c>
      <c r="L41" s="225"/>
      <c r="M41" s="224"/>
      <c r="N41" s="228"/>
      <c r="O41" s="230">
        <f t="shared" si="12"/>
        <v>0</v>
      </c>
      <c r="P41" s="225"/>
      <c r="Q41" s="224"/>
      <c r="R41" s="225"/>
      <c r="S41" s="224"/>
      <c r="T41" s="231"/>
    </row>
    <row r="42" spans="1:20" ht="16.5" thickBot="1">
      <c r="A42" s="691"/>
      <c r="B42" s="471" t="s">
        <v>81</v>
      </c>
      <c r="C42" s="43">
        <f>C10+C13+C23+C29+C35</f>
        <v>0</v>
      </c>
      <c r="D42" s="44">
        <f aca="true" t="shared" si="13" ref="D42:T42">D10+D13+D23+D29+D35</f>
        <v>0</v>
      </c>
      <c r="E42" s="45">
        <f t="shared" si="13"/>
        <v>0</v>
      </c>
      <c r="F42" s="44">
        <f t="shared" si="13"/>
        <v>0</v>
      </c>
      <c r="G42" s="46">
        <f t="shared" si="13"/>
        <v>0</v>
      </c>
      <c r="H42" s="43">
        <f t="shared" si="13"/>
        <v>0</v>
      </c>
      <c r="I42" s="44">
        <f t="shared" si="13"/>
        <v>0</v>
      </c>
      <c r="J42" s="47">
        <f t="shared" si="13"/>
        <v>0</v>
      </c>
      <c r="K42" s="48">
        <f t="shared" si="13"/>
        <v>0</v>
      </c>
      <c r="L42" s="49">
        <f t="shared" si="13"/>
        <v>0</v>
      </c>
      <c r="M42" s="44">
        <f t="shared" si="13"/>
        <v>0</v>
      </c>
      <c r="N42" s="47">
        <f t="shared" si="13"/>
        <v>0</v>
      </c>
      <c r="O42" s="48">
        <f t="shared" si="13"/>
        <v>0</v>
      </c>
      <c r="P42" s="45">
        <f t="shared" si="13"/>
        <v>0</v>
      </c>
      <c r="Q42" s="49">
        <f t="shared" si="13"/>
        <v>0</v>
      </c>
      <c r="R42" s="44">
        <f t="shared" si="13"/>
        <v>0</v>
      </c>
      <c r="S42" s="44">
        <f t="shared" si="13"/>
        <v>0</v>
      </c>
      <c r="T42" s="46">
        <f t="shared" si="13"/>
        <v>0</v>
      </c>
    </row>
    <row r="43" spans="1:20" ht="15.75">
      <c r="A43" s="394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</row>
    <row r="44" spans="2:20" ht="15.75">
      <c r="B44" s="496" t="s">
        <v>253</v>
      </c>
      <c r="D44" s="390"/>
      <c r="E44" s="390"/>
      <c r="F44" s="390"/>
      <c r="G44" s="390"/>
      <c r="H44" s="390"/>
      <c r="I44" s="390"/>
      <c r="J44" s="390"/>
      <c r="M44" s="621" t="s">
        <v>271</v>
      </c>
      <c r="N44" s="621"/>
      <c r="O44" s="621"/>
      <c r="P44" s="621"/>
      <c r="Q44" s="621"/>
      <c r="S44" s="419"/>
      <c r="T44" s="419"/>
    </row>
    <row r="45" spans="2:20" ht="15.75">
      <c r="B45" s="419" t="s">
        <v>254</v>
      </c>
      <c r="D45" s="390"/>
      <c r="E45" s="390"/>
      <c r="F45" s="390"/>
      <c r="G45" s="390"/>
      <c r="H45" s="390"/>
      <c r="I45" s="390"/>
      <c r="J45" s="390"/>
      <c r="M45" s="622" t="s">
        <v>255</v>
      </c>
      <c r="N45" s="622"/>
      <c r="O45" s="622"/>
      <c r="P45" s="622"/>
      <c r="Q45" s="622"/>
      <c r="S45" s="389"/>
      <c r="T45" s="389"/>
    </row>
    <row r="46" spans="1:20" ht="15.75">
      <c r="A46" s="394"/>
      <c r="B46" s="390"/>
      <c r="C46" s="390"/>
      <c r="D46" s="390"/>
      <c r="E46" s="390"/>
      <c r="F46" s="390"/>
      <c r="G46" s="390"/>
      <c r="H46" s="390"/>
      <c r="I46" s="390"/>
      <c r="J46" s="390"/>
      <c r="M46" s="563"/>
      <c r="N46" s="563" t="s">
        <v>272</v>
      </c>
      <c r="O46" s="563"/>
      <c r="P46" s="563"/>
      <c r="Q46" s="563"/>
      <c r="S46" s="419"/>
      <c r="T46" s="419"/>
    </row>
  </sheetData>
  <sheetProtection/>
  <mergeCells count="23">
    <mergeCell ref="A1:D1"/>
    <mergeCell ref="A2:D2"/>
    <mergeCell ref="H1:N1"/>
    <mergeCell ref="A4:T4"/>
    <mergeCell ref="H6:J6"/>
    <mergeCell ref="K6:N6"/>
    <mergeCell ref="O6:T6"/>
    <mergeCell ref="A6:A8"/>
    <mergeCell ref="B6:B8"/>
    <mergeCell ref="C7:C8"/>
    <mergeCell ref="D7:D8"/>
    <mergeCell ref="C6:G6"/>
    <mergeCell ref="I7:I8"/>
    <mergeCell ref="E7:E8"/>
    <mergeCell ref="F7:G7"/>
    <mergeCell ref="H7:H8"/>
    <mergeCell ref="S7:T7"/>
    <mergeCell ref="J7:J8"/>
    <mergeCell ref="K7:M7"/>
    <mergeCell ref="N7:N8"/>
    <mergeCell ref="O7:O8"/>
    <mergeCell ref="P7:Q7"/>
    <mergeCell ref="R7:R8"/>
  </mergeCells>
  <printOptions/>
  <pageMargins left="0.24" right="0.15" top="0.56" bottom="0.54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19.421875" style="496" customWidth="1"/>
    <col min="2" max="2" width="7.421875" style="496" customWidth="1"/>
    <col min="3" max="3" width="6.421875" style="496" customWidth="1"/>
    <col min="4" max="4" width="7.140625" style="496" customWidth="1"/>
    <col min="5" max="5" width="6.57421875" style="496" customWidth="1"/>
    <col min="6" max="6" width="6.8515625" style="496" customWidth="1"/>
    <col min="7" max="7" width="7.140625" style="496" customWidth="1"/>
    <col min="8" max="10" width="5.140625" style="496" customWidth="1"/>
    <col min="11" max="12" width="5.00390625" style="496" customWidth="1"/>
    <col min="13" max="13" width="5.140625" style="496" customWidth="1"/>
    <col min="14" max="14" width="4.7109375" style="496" customWidth="1"/>
    <col min="15" max="15" width="5.140625" style="496" customWidth="1"/>
    <col min="16" max="16" width="5.00390625" style="496" customWidth="1"/>
    <col min="17" max="18" width="4.57421875" style="496" customWidth="1"/>
    <col min="19" max="19" width="4.421875" style="496" customWidth="1"/>
    <col min="20" max="20" width="4.140625" style="496" customWidth="1"/>
    <col min="21" max="21" width="3.57421875" style="496" customWidth="1"/>
    <col min="22" max="23" width="4.421875" style="496" customWidth="1"/>
    <col min="24" max="16384" width="9.421875" style="496" customWidth="1"/>
  </cols>
  <sheetData>
    <row r="1" spans="1:21" ht="15.75">
      <c r="A1" s="1486" t="s">
        <v>143</v>
      </c>
      <c r="B1" s="1486"/>
      <c r="C1" s="1486"/>
      <c r="D1" s="1486"/>
      <c r="G1" s="1532" t="s">
        <v>347</v>
      </c>
      <c r="H1" s="1532"/>
      <c r="I1" s="1532"/>
      <c r="J1" s="1532"/>
      <c r="K1" s="1532"/>
      <c r="L1" s="1532"/>
      <c r="M1" s="1532"/>
      <c r="N1" s="1532"/>
      <c r="O1" s="1532"/>
      <c r="U1" s="407" t="s">
        <v>351</v>
      </c>
    </row>
    <row r="2" spans="1:4" ht="15.75">
      <c r="A2" s="1486" t="s">
        <v>251</v>
      </c>
      <c r="B2" s="1486"/>
      <c r="C2" s="1486"/>
      <c r="D2" s="1486"/>
    </row>
    <row r="4" spans="1:23" ht="18.75">
      <c r="A4" s="1359" t="s">
        <v>352</v>
      </c>
      <c r="B4" s="1359"/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1359"/>
      <c r="S4" s="1359"/>
      <c r="T4" s="1359"/>
      <c r="U4" s="1359"/>
      <c r="V4" s="1359"/>
      <c r="W4" s="1359"/>
    </row>
    <row r="5" spans="1:23" ht="18.75">
      <c r="A5" s="1359" t="s">
        <v>431</v>
      </c>
      <c r="B5" s="1359"/>
      <c r="C5" s="1359"/>
      <c r="D5" s="1359"/>
      <c r="E5" s="1359"/>
      <c r="F5" s="1359"/>
      <c r="G5" s="1359"/>
      <c r="H5" s="1359"/>
      <c r="I5" s="1359"/>
      <c r="J5" s="1359"/>
      <c r="K5" s="1359"/>
      <c r="L5" s="1359"/>
      <c r="M5" s="1359"/>
      <c r="N5" s="1359"/>
      <c r="O5" s="1359"/>
      <c r="P5" s="1359"/>
      <c r="Q5" s="1359"/>
      <c r="R5" s="1359"/>
      <c r="S5" s="1359"/>
      <c r="T5" s="1359"/>
      <c r="U5" s="1359"/>
      <c r="V5" s="1359"/>
      <c r="W5" s="1359"/>
    </row>
    <row r="6" ht="16.5" thickBot="1"/>
    <row r="7" spans="1:23" ht="15.75">
      <c r="A7" s="1538" t="s">
        <v>355</v>
      </c>
      <c r="B7" s="1459" t="s">
        <v>1</v>
      </c>
      <c r="C7" s="1438"/>
      <c r="D7" s="1438"/>
      <c r="E7" s="1438"/>
      <c r="F7" s="1438"/>
      <c r="G7" s="1456"/>
      <c r="H7" s="1459" t="s">
        <v>353</v>
      </c>
      <c r="I7" s="1438"/>
      <c r="J7" s="1438"/>
      <c r="K7" s="1438"/>
      <c r="L7" s="1438"/>
      <c r="M7" s="1438"/>
      <c r="N7" s="1438"/>
      <c r="O7" s="1456"/>
      <c r="P7" s="1459" t="s">
        <v>354</v>
      </c>
      <c r="Q7" s="1438"/>
      <c r="R7" s="1438"/>
      <c r="S7" s="1438"/>
      <c r="T7" s="1438"/>
      <c r="U7" s="1438"/>
      <c r="V7" s="1438"/>
      <c r="W7" s="1456"/>
    </row>
    <row r="8" spans="1:23" ht="15.75">
      <c r="A8" s="1539"/>
      <c r="B8" s="1533" t="s">
        <v>356</v>
      </c>
      <c r="C8" s="1534"/>
      <c r="D8" s="1535" t="s">
        <v>357</v>
      </c>
      <c r="E8" s="1536"/>
      <c r="F8" s="1534" t="s">
        <v>358</v>
      </c>
      <c r="G8" s="1537"/>
      <c r="H8" s="1540"/>
      <c r="I8" s="1542"/>
      <c r="J8" s="1542"/>
      <c r="K8" s="1542"/>
      <c r="L8" s="1542"/>
      <c r="M8" s="1542"/>
      <c r="N8" s="1542"/>
      <c r="O8" s="1544"/>
      <c r="P8" s="1540"/>
      <c r="Q8" s="1542"/>
      <c r="R8" s="1542"/>
      <c r="S8" s="1542"/>
      <c r="T8" s="1542"/>
      <c r="U8" s="1542"/>
      <c r="V8" s="1542"/>
      <c r="W8" s="1544"/>
    </row>
    <row r="9" spans="1:23" ht="16.5" thickBot="1">
      <c r="A9" s="1539"/>
      <c r="B9" s="646" t="s">
        <v>359</v>
      </c>
      <c r="C9" s="631" t="s">
        <v>360</v>
      </c>
      <c r="D9" s="647" t="s">
        <v>359</v>
      </c>
      <c r="E9" s="631" t="s">
        <v>360</v>
      </c>
      <c r="F9" s="647" t="s">
        <v>359</v>
      </c>
      <c r="G9" s="598" t="s">
        <v>360</v>
      </c>
      <c r="H9" s="1541"/>
      <c r="I9" s="1543"/>
      <c r="J9" s="1543"/>
      <c r="K9" s="1543"/>
      <c r="L9" s="1543"/>
      <c r="M9" s="1543"/>
      <c r="N9" s="1543"/>
      <c r="O9" s="1545"/>
      <c r="P9" s="1541"/>
      <c r="Q9" s="1543"/>
      <c r="R9" s="1543"/>
      <c r="S9" s="1543"/>
      <c r="T9" s="1543"/>
      <c r="U9" s="1543"/>
      <c r="V9" s="1543"/>
      <c r="W9" s="1545"/>
    </row>
    <row r="10" spans="1:23" ht="16.5" thickBot="1">
      <c r="A10" s="513">
        <v>1</v>
      </c>
      <c r="B10" s="516">
        <v>2</v>
      </c>
      <c r="C10" s="648">
        <v>3</v>
      </c>
      <c r="D10" s="517">
        <v>4</v>
      </c>
      <c r="E10" s="648">
        <v>5</v>
      </c>
      <c r="F10" s="517">
        <v>6</v>
      </c>
      <c r="G10" s="649">
        <v>7</v>
      </c>
      <c r="H10" s="516">
        <v>8</v>
      </c>
      <c r="I10" s="648">
        <v>9</v>
      </c>
      <c r="J10" s="517">
        <v>10</v>
      </c>
      <c r="K10" s="648">
        <v>11</v>
      </c>
      <c r="L10" s="515">
        <v>12</v>
      </c>
      <c r="M10" s="517">
        <v>13</v>
      </c>
      <c r="N10" s="648">
        <v>14</v>
      </c>
      <c r="O10" s="518">
        <v>15</v>
      </c>
      <c r="P10" s="513">
        <v>16</v>
      </c>
      <c r="Q10" s="517">
        <v>17</v>
      </c>
      <c r="R10" s="648">
        <v>18</v>
      </c>
      <c r="S10" s="517">
        <v>19</v>
      </c>
      <c r="T10" s="648">
        <v>20</v>
      </c>
      <c r="U10" s="517">
        <v>21</v>
      </c>
      <c r="V10" s="648">
        <v>22</v>
      </c>
      <c r="W10" s="518">
        <v>23</v>
      </c>
    </row>
    <row r="11" spans="1:23" ht="16.5" thickBot="1">
      <c r="A11" s="650" t="s">
        <v>410</v>
      </c>
      <c r="B11" s="651"/>
      <c r="C11" s="627"/>
      <c r="D11" s="652"/>
      <c r="E11" s="627"/>
      <c r="F11" s="652"/>
      <c r="G11" s="628"/>
      <c r="H11" s="651"/>
      <c r="I11" s="627"/>
      <c r="J11" s="652"/>
      <c r="K11" s="627"/>
      <c r="L11" s="652"/>
      <c r="M11" s="627"/>
      <c r="N11" s="652"/>
      <c r="O11" s="628"/>
      <c r="P11" s="651"/>
      <c r="Q11" s="627"/>
      <c r="R11" s="652"/>
      <c r="S11" s="627"/>
      <c r="T11" s="652"/>
      <c r="U11" s="627"/>
      <c r="V11" s="652"/>
      <c r="W11" s="628"/>
    </row>
    <row r="12" spans="1:23" ht="15.75">
      <c r="A12" s="653" t="s">
        <v>355</v>
      </c>
      <c r="B12" s="535"/>
      <c r="C12" s="532"/>
      <c r="D12" s="533"/>
      <c r="E12" s="532"/>
      <c r="F12" s="533"/>
      <c r="G12" s="534"/>
      <c r="H12" s="535"/>
      <c r="I12" s="532"/>
      <c r="J12" s="533"/>
      <c r="K12" s="532"/>
      <c r="L12" s="533"/>
      <c r="M12" s="532"/>
      <c r="N12" s="533"/>
      <c r="O12" s="534"/>
      <c r="P12" s="535"/>
      <c r="Q12" s="532"/>
      <c r="R12" s="533"/>
      <c r="S12" s="532"/>
      <c r="T12" s="533"/>
      <c r="U12" s="532"/>
      <c r="V12" s="533"/>
      <c r="W12" s="534"/>
    </row>
    <row r="13" spans="1:23" ht="15.75">
      <c r="A13" s="654" t="s">
        <v>340</v>
      </c>
      <c r="B13" s="655"/>
      <c r="C13" s="656"/>
      <c r="D13" s="657"/>
      <c r="E13" s="656"/>
      <c r="F13" s="657"/>
      <c r="G13" s="658"/>
      <c r="H13" s="655"/>
      <c r="I13" s="656"/>
      <c r="J13" s="657"/>
      <c r="K13" s="656"/>
      <c r="L13" s="657"/>
      <c r="M13" s="656"/>
      <c r="N13" s="657"/>
      <c r="O13" s="658"/>
      <c r="P13" s="655"/>
      <c r="Q13" s="656"/>
      <c r="R13" s="657"/>
      <c r="S13" s="656"/>
      <c r="T13" s="657"/>
      <c r="U13" s="656"/>
      <c r="V13" s="657"/>
      <c r="W13" s="658"/>
    </row>
    <row r="14" spans="1:23" ht="16.5" thickBot="1">
      <c r="A14" s="555" t="s">
        <v>340</v>
      </c>
      <c r="B14" s="541"/>
      <c r="C14" s="538"/>
      <c r="D14" s="539"/>
      <c r="E14" s="538"/>
      <c r="F14" s="539"/>
      <c r="G14" s="540"/>
      <c r="H14" s="541"/>
      <c r="I14" s="538"/>
      <c r="J14" s="539"/>
      <c r="K14" s="538"/>
      <c r="L14" s="539"/>
      <c r="M14" s="538"/>
      <c r="N14" s="539"/>
      <c r="O14" s="540"/>
      <c r="P14" s="541"/>
      <c r="Q14" s="538"/>
      <c r="R14" s="539"/>
      <c r="S14" s="538"/>
      <c r="T14" s="539"/>
      <c r="U14" s="538"/>
      <c r="V14" s="539"/>
      <c r="W14" s="540"/>
    </row>
    <row r="15" spans="1:23" ht="16.5" thickBot="1">
      <c r="A15" s="650" t="s">
        <v>452</v>
      </c>
      <c r="B15" s="651"/>
      <c r="C15" s="627"/>
      <c r="D15" s="652"/>
      <c r="E15" s="627"/>
      <c r="F15" s="652"/>
      <c r="G15" s="628"/>
      <c r="H15" s="651"/>
      <c r="I15" s="627"/>
      <c r="J15" s="652"/>
      <c r="K15" s="627"/>
      <c r="L15" s="652"/>
      <c r="M15" s="627"/>
      <c r="N15" s="652"/>
      <c r="O15" s="628"/>
      <c r="P15" s="651"/>
      <c r="Q15" s="627"/>
      <c r="R15" s="652"/>
      <c r="S15" s="627"/>
      <c r="T15" s="652"/>
      <c r="U15" s="627"/>
      <c r="V15" s="652"/>
      <c r="W15" s="628"/>
    </row>
    <row r="16" spans="1:23" ht="15.75">
      <c r="A16" s="653" t="s">
        <v>355</v>
      </c>
      <c r="B16" s="535"/>
      <c r="C16" s="532"/>
      <c r="D16" s="533"/>
      <c r="E16" s="532"/>
      <c r="F16" s="533"/>
      <c r="G16" s="534"/>
      <c r="H16" s="535"/>
      <c r="I16" s="532"/>
      <c r="J16" s="533"/>
      <c r="K16" s="532"/>
      <c r="L16" s="533"/>
      <c r="M16" s="532"/>
      <c r="N16" s="533"/>
      <c r="O16" s="534"/>
      <c r="P16" s="535"/>
      <c r="Q16" s="532"/>
      <c r="R16" s="533"/>
      <c r="S16" s="532"/>
      <c r="T16" s="533"/>
      <c r="U16" s="532"/>
      <c r="V16" s="533"/>
      <c r="W16" s="534"/>
    </row>
    <row r="17" spans="1:23" ht="15.75">
      <c r="A17" s="654" t="s">
        <v>340</v>
      </c>
      <c r="B17" s="655"/>
      <c r="C17" s="656"/>
      <c r="D17" s="657"/>
      <c r="E17" s="656"/>
      <c r="F17" s="657"/>
      <c r="G17" s="658"/>
      <c r="H17" s="655"/>
      <c r="I17" s="656"/>
      <c r="J17" s="657"/>
      <c r="K17" s="656"/>
      <c r="L17" s="657"/>
      <c r="M17" s="656"/>
      <c r="N17" s="657"/>
      <c r="O17" s="658"/>
      <c r="P17" s="655"/>
      <c r="Q17" s="656"/>
      <c r="R17" s="657"/>
      <c r="S17" s="656"/>
      <c r="T17" s="657"/>
      <c r="U17" s="656"/>
      <c r="V17" s="657"/>
      <c r="W17" s="658"/>
    </row>
    <row r="18" spans="1:23" ht="16.5" thickBot="1">
      <c r="A18" s="555" t="s">
        <v>340</v>
      </c>
      <c r="B18" s="541"/>
      <c r="C18" s="538"/>
      <c r="D18" s="539"/>
      <c r="E18" s="538"/>
      <c r="F18" s="539"/>
      <c r="G18" s="540"/>
      <c r="H18" s="541"/>
      <c r="I18" s="538"/>
      <c r="J18" s="539"/>
      <c r="K18" s="538"/>
      <c r="L18" s="539"/>
      <c r="M18" s="538"/>
      <c r="N18" s="539"/>
      <c r="O18" s="540"/>
      <c r="P18" s="541"/>
      <c r="Q18" s="538"/>
      <c r="R18" s="539"/>
      <c r="S18" s="538"/>
      <c r="T18" s="539"/>
      <c r="U18" s="538"/>
      <c r="V18" s="539"/>
      <c r="W18" s="540"/>
    </row>
    <row r="20" spans="1:18" ht="15.75">
      <c r="A20" s="496" t="s">
        <v>253</v>
      </c>
      <c r="M20" s="500"/>
      <c r="N20" s="621" t="s">
        <v>271</v>
      </c>
      <c r="O20" s="621"/>
      <c r="P20" s="621"/>
      <c r="Q20" s="621"/>
      <c r="R20" s="621"/>
    </row>
    <row r="21" spans="1:21" ht="15.75">
      <c r="A21" s="419" t="s">
        <v>254</v>
      </c>
      <c r="M21" s="389"/>
      <c r="N21" s="622" t="s">
        <v>255</v>
      </c>
      <c r="O21" s="622"/>
      <c r="P21" s="622"/>
      <c r="Q21" s="622"/>
      <c r="R21" s="622"/>
      <c r="T21" s="389"/>
      <c r="U21" s="389"/>
    </row>
    <row r="22" spans="13:21" ht="15.75">
      <c r="M22" s="419"/>
      <c r="N22" s="563"/>
      <c r="O22" s="563" t="s">
        <v>272</v>
      </c>
      <c r="P22" s="563"/>
      <c r="Q22" s="563"/>
      <c r="R22" s="563"/>
      <c r="T22" s="419"/>
      <c r="U22" s="419"/>
    </row>
    <row r="23" ht="15.75">
      <c r="A23" s="659" t="s">
        <v>361</v>
      </c>
    </row>
    <row r="24" ht="15.75">
      <c r="A24" s="496" t="s">
        <v>362</v>
      </c>
    </row>
  </sheetData>
  <sheetProtection/>
  <mergeCells count="28">
    <mergeCell ref="V8:V9"/>
    <mergeCell ref="W8:W9"/>
    <mergeCell ref="P8:P9"/>
    <mergeCell ref="Q8:Q9"/>
    <mergeCell ref="R8:R9"/>
    <mergeCell ref="S8:S9"/>
    <mergeCell ref="T8:T9"/>
    <mergeCell ref="U8:U9"/>
    <mergeCell ref="H7:O7"/>
    <mergeCell ref="A7:A9"/>
    <mergeCell ref="H8:H9"/>
    <mergeCell ref="I8:I9"/>
    <mergeCell ref="J8:J9"/>
    <mergeCell ref="K8:K9"/>
    <mergeCell ref="L8:L9"/>
    <mergeCell ref="M8:M9"/>
    <mergeCell ref="N8:N9"/>
    <mergeCell ref="O8:O9"/>
    <mergeCell ref="P7:W7"/>
    <mergeCell ref="A1:D1"/>
    <mergeCell ref="A2:D2"/>
    <mergeCell ref="G1:O1"/>
    <mergeCell ref="B8:C8"/>
    <mergeCell ref="D8:E8"/>
    <mergeCell ref="F8:G8"/>
    <mergeCell ref="A4:W4"/>
    <mergeCell ref="A5:W5"/>
    <mergeCell ref="B7:G7"/>
  </mergeCells>
  <printOptions/>
  <pageMargins left="0.53" right="0.53" top="0.88" bottom="0.9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4.8515625" style="519" customWidth="1"/>
    <col min="2" max="2" width="9.28125" style="496" customWidth="1"/>
    <col min="3" max="3" width="10.140625" style="496" customWidth="1"/>
    <col min="4" max="4" width="7.8515625" style="496" customWidth="1"/>
    <col min="5" max="5" width="7.140625" style="496" customWidth="1"/>
    <col min="6" max="6" width="9.57421875" style="496" customWidth="1"/>
    <col min="7" max="7" width="7.7109375" style="496" customWidth="1"/>
    <col min="8" max="8" width="10.28125" style="496" customWidth="1"/>
    <col min="9" max="9" width="7.7109375" style="496" customWidth="1"/>
    <col min="10" max="10" width="6.8515625" style="496" customWidth="1"/>
    <col min="11" max="11" width="8.421875" style="496" customWidth="1"/>
    <col min="12" max="12" width="9.57421875" style="496" customWidth="1"/>
    <col min="13" max="13" width="7.8515625" style="496" customWidth="1"/>
    <col min="14" max="14" width="7.421875" style="496" customWidth="1"/>
    <col min="15" max="15" width="7.8515625" style="496" customWidth="1"/>
    <col min="16" max="16" width="9.8515625" style="496" customWidth="1"/>
    <col min="17" max="17" width="6.00390625" style="496" customWidth="1"/>
    <col min="18" max="18" width="10.421875" style="496" customWidth="1"/>
    <col min="19" max="19" width="9.57421875" style="496" customWidth="1"/>
    <col min="20" max="16384" width="9.421875" style="496" customWidth="1"/>
  </cols>
  <sheetData>
    <row r="1" spans="1:19" ht="14.25" customHeight="1">
      <c r="A1" s="1486" t="s">
        <v>143</v>
      </c>
      <c r="B1" s="1486"/>
      <c r="C1" s="1486"/>
      <c r="D1" s="1486"/>
      <c r="E1" s="3"/>
      <c r="G1" s="563"/>
      <c r="H1" s="1532" t="s">
        <v>347</v>
      </c>
      <c r="I1" s="1532"/>
      <c r="J1" s="1532"/>
      <c r="K1" s="1532"/>
      <c r="L1" s="1532"/>
      <c r="M1" s="563"/>
      <c r="N1" s="563"/>
      <c r="O1" s="1423" t="s">
        <v>363</v>
      </c>
      <c r="P1" s="1423"/>
      <c r="S1" s="407"/>
    </row>
    <row r="2" spans="1:8" ht="13.5" customHeight="1">
      <c r="A2" s="1486" t="s">
        <v>251</v>
      </c>
      <c r="B2" s="1486"/>
      <c r="C2" s="1486"/>
      <c r="D2" s="1486"/>
      <c r="E2" s="3"/>
      <c r="F2" s="3"/>
      <c r="G2" s="3"/>
      <c r="H2" s="3"/>
    </row>
    <row r="3" spans="2:19" ht="22.5" customHeight="1">
      <c r="B3" s="1531" t="s">
        <v>434</v>
      </c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633"/>
      <c r="R3" s="633"/>
      <c r="S3" s="633"/>
    </row>
    <row r="4" spans="2:19" ht="16.5" thickBot="1"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</row>
    <row r="5" spans="1:16" s="389" customFormat="1" ht="33" customHeight="1" thickBot="1">
      <c r="A5" s="1366" t="s">
        <v>368</v>
      </c>
      <c r="B5" s="1429" t="s">
        <v>267</v>
      </c>
      <c r="C5" s="1429" t="s">
        <v>193</v>
      </c>
      <c r="D5" s="1426" t="s">
        <v>194</v>
      </c>
      <c r="E5" s="1428" t="s">
        <v>446</v>
      </c>
      <c r="F5" s="1424"/>
      <c r="G5" s="1424"/>
      <c r="H5" s="1425"/>
      <c r="I5" s="1382" t="s">
        <v>447</v>
      </c>
      <c r="J5" s="1424"/>
      <c r="K5" s="1424"/>
      <c r="L5" s="1424"/>
      <c r="M5" s="1382" t="s">
        <v>448</v>
      </c>
      <c r="N5" s="1424"/>
      <c r="O5" s="1424"/>
      <c r="P5" s="1425"/>
    </row>
    <row r="6" spans="1:16" s="389" customFormat="1" ht="83.25" customHeight="1" thickBot="1">
      <c r="A6" s="1367"/>
      <c r="B6" s="1430"/>
      <c r="C6" s="1430"/>
      <c r="D6" s="1427"/>
      <c r="E6" s="504" t="s">
        <v>196</v>
      </c>
      <c r="F6" s="505" t="s">
        <v>268</v>
      </c>
      <c r="G6" s="505" t="s">
        <v>195</v>
      </c>
      <c r="H6" s="503" t="s">
        <v>395</v>
      </c>
      <c r="I6" s="504" t="s">
        <v>196</v>
      </c>
      <c r="J6" s="505" t="s">
        <v>197</v>
      </c>
      <c r="K6" s="505" t="s">
        <v>270</v>
      </c>
      <c r="L6" s="503" t="s">
        <v>395</v>
      </c>
      <c r="M6" s="504" t="s">
        <v>196</v>
      </c>
      <c r="N6" s="505" t="s">
        <v>268</v>
      </c>
      <c r="O6" s="505" t="s">
        <v>195</v>
      </c>
      <c r="P6" s="502" t="s">
        <v>395</v>
      </c>
    </row>
    <row r="7" spans="1:16" ht="17.25" customHeight="1" thickBot="1">
      <c r="A7" s="923">
        <v>1</v>
      </c>
      <c r="B7" s="707">
        <v>2</v>
      </c>
      <c r="C7" s="636">
        <v>3</v>
      </c>
      <c r="D7" s="637">
        <v>4</v>
      </c>
      <c r="E7" s="638">
        <v>5</v>
      </c>
      <c r="F7" s="639">
        <v>6</v>
      </c>
      <c r="G7" s="640">
        <v>7</v>
      </c>
      <c r="H7" s="635">
        <v>8</v>
      </c>
      <c r="I7" s="641">
        <v>9</v>
      </c>
      <c r="J7" s="639">
        <v>10</v>
      </c>
      <c r="K7" s="639">
        <v>11</v>
      </c>
      <c r="L7" s="639">
        <v>12</v>
      </c>
      <c r="M7" s="641">
        <v>13</v>
      </c>
      <c r="N7" s="639">
        <v>14</v>
      </c>
      <c r="O7" s="639">
        <v>15</v>
      </c>
      <c r="P7" s="642">
        <v>16</v>
      </c>
    </row>
    <row r="8" spans="1:16" ht="21.75" customHeight="1">
      <c r="A8" s="905"/>
      <c r="B8" s="905"/>
      <c r="C8" s="905"/>
      <c r="D8" s="905"/>
      <c r="E8" s="906"/>
      <c r="F8" s="907"/>
      <c r="G8" s="907"/>
      <c r="H8" s="908"/>
      <c r="I8" s="906"/>
      <c r="J8" s="907"/>
      <c r="K8" s="907"/>
      <c r="L8" s="909"/>
      <c r="M8" s="906"/>
      <c r="N8" s="907"/>
      <c r="O8" s="907"/>
      <c r="P8" s="909"/>
    </row>
    <row r="9" spans="1:16" ht="21.75" customHeight="1">
      <c r="A9" s="910"/>
      <c r="B9" s="910"/>
      <c r="C9" s="910"/>
      <c r="D9" s="910"/>
      <c r="E9" s="911"/>
      <c r="F9" s="912"/>
      <c r="G9" s="912"/>
      <c r="H9" s="913"/>
      <c r="I9" s="911"/>
      <c r="J9" s="912"/>
      <c r="K9" s="912"/>
      <c r="L9" s="914"/>
      <c r="M9" s="911"/>
      <c r="N9" s="912"/>
      <c r="O9" s="912"/>
      <c r="P9" s="914"/>
    </row>
    <row r="10" spans="1:16" ht="21.75" customHeight="1">
      <c r="A10" s="910"/>
      <c r="B10" s="910"/>
      <c r="C10" s="910"/>
      <c r="D10" s="910"/>
      <c r="E10" s="911"/>
      <c r="F10" s="912"/>
      <c r="G10" s="912"/>
      <c r="H10" s="913"/>
      <c r="I10" s="911"/>
      <c r="J10" s="912"/>
      <c r="K10" s="912"/>
      <c r="L10" s="914"/>
      <c r="M10" s="911"/>
      <c r="N10" s="912"/>
      <c r="O10" s="912"/>
      <c r="P10" s="914"/>
    </row>
    <row r="11" spans="1:16" ht="21.75" customHeight="1" thickBot="1">
      <c r="A11" s="915"/>
      <c r="B11" s="915"/>
      <c r="C11" s="915"/>
      <c r="D11" s="915"/>
      <c r="E11" s="916"/>
      <c r="F11" s="917"/>
      <c r="G11" s="917"/>
      <c r="H11" s="918"/>
      <c r="I11" s="916"/>
      <c r="J11" s="917"/>
      <c r="K11" s="917"/>
      <c r="L11" s="919"/>
      <c r="M11" s="916"/>
      <c r="N11" s="917"/>
      <c r="O11" s="917"/>
      <c r="P11" s="919"/>
    </row>
    <row r="12" spans="4:19" ht="15.75">
      <c r="D12" s="394"/>
      <c r="E12" s="394"/>
      <c r="F12" s="394"/>
      <c r="G12" s="390"/>
      <c r="H12" s="390"/>
      <c r="I12" s="419"/>
      <c r="J12" s="419"/>
      <c r="K12" s="419"/>
      <c r="Q12" s="621"/>
      <c r="R12" s="621"/>
      <c r="S12" s="621"/>
    </row>
    <row r="13" spans="2:19" ht="15.75">
      <c r="B13" s="496" t="s">
        <v>253</v>
      </c>
      <c r="D13" s="632"/>
      <c r="E13" s="632"/>
      <c r="F13" s="632"/>
      <c r="G13" s="390"/>
      <c r="H13" s="390"/>
      <c r="I13" s="400"/>
      <c r="J13" s="400"/>
      <c r="L13" s="902" t="s">
        <v>271</v>
      </c>
      <c r="M13" s="621"/>
      <c r="N13" s="621"/>
      <c r="O13" s="621"/>
      <c r="Q13" s="622"/>
      <c r="R13" s="622"/>
      <c r="S13" s="622"/>
    </row>
    <row r="14" spans="2:19" ht="15.75">
      <c r="B14" s="419" t="s">
        <v>254</v>
      </c>
      <c r="D14" s="390"/>
      <c r="E14" s="390"/>
      <c r="F14" s="390"/>
      <c r="G14" s="390"/>
      <c r="H14" s="390"/>
      <c r="I14" s="563"/>
      <c r="J14" s="563"/>
      <c r="L14" s="903" t="s">
        <v>255</v>
      </c>
      <c r="M14" s="622"/>
      <c r="N14" s="622"/>
      <c r="O14" s="622"/>
      <c r="Q14" s="563"/>
      <c r="R14" s="563"/>
      <c r="S14" s="563"/>
    </row>
    <row r="15" spans="2:19" ht="15.75">
      <c r="B15" s="390"/>
      <c r="C15" s="390"/>
      <c r="D15" s="390"/>
      <c r="E15" s="390"/>
      <c r="F15" s="390"/>
      <c r="G15" s="390"/>
      <c r="H15" s="390"/>
      <c r="I15" s="390"/>
      <c r="J15" s="390"/>
      <c r="K15" s="563"/>
      <c r="L15" s="632" t="s">
        <v>272</v>
      </c>
      <c r="M15" s="563"/>
      <c r="N15" s="563"/>
      <c r="O15" s="563"/>
      <c r="Q15" s="390"/>
      <c r="R15" s="390"/>
      <c r="S15" s="390"/>
    </row>
    <row r="16" spans="1:19" ht="15.75">
      <c r="A16" s="389" t="s">
        <v>273</v>
      </c>
      <c r="B16" s="389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</row>
    <row r="17" spans="1:15" ht="18.75">
      <c r="A17" s="901" t="s">
        <v>274</v>
      </c>
      <c r="B17" s="644"/>
      <c r="C17" s="644"/>
      <c r="D17" s="597"/>
      <c r="E17" s="597"/>
      <c r="F17" s="597"/>
      <c r="G17" s="644"/>
      <c r="H17" s="644"/>
      <c r="I17" s="645"/>
      <c r="J17" s="645"/>
      <c r="K17" s="645"/>
      <c r="L17" s="644"/>
      <c r="M17" s="644"/>
      <c r="N17" s="644"/>
      <c r="O17" s="644"/>
    </row>
    <row r="18" spans="2:6" ht="15.75">
      <c r="B18" s="390"/>
      <c r="C18" s="390"/>
      <c r="D18" s="390"/>
      <c r="E18" s="390"/>
      <c r="F18" s="390"/>
    </row>
    <row r="19" spans="2:6" ht="15.75">
      <c r="B19" s="390"/>
      <c r="C19" s="390"/>
      <c r="D19" s="390"/>
      <c r="E19" s="390"/>
      <c r="F19" s="390"/>
    </row>
    <row r="20" spans="2:6" ht="15.75">
      <c r="B20" s="390"/>
      <c r="C20" s="390"/>
      <c r="D20" s="390"/>
      <c r="E20" s="390"/>
      <c r="F20" s="390"/>
    </row>
    <row r="21" spans="2:6" ht="15.75">
      <c r="B21" s="390"/>
      <c r="C21" s="390"/>
      <c r="D21" s="390"/>
      <c r="E21" s="390"/>
      <c r="F21" s="390"/>
    </row>
    <row r="22" spans="2:6" ht="15.75">
      <c r="B22" s="390"/>
      <c r="C22" s="390"/>
      <c r="D22" s="390"/>
      <c r="E22" s="390"/>
      <c r="F22" s="390"/>
    </row>
    <row r="23" spans="2:6" ht="15.75">
      <c r="B23" s="390"/>
      <c r="C23" s="390"/>
      <c r="D23" s="390"/>
      <c r="E23" s="390"/>
      <c r="F23" s="390"/>
    </row>
    <row r="24" spans="2:6" ht="15.75">
      <c r="B24" s="390"/>
      <c r="C24" s="390"/>
      <c r="D24" s="390"/>
      <c r="E24" s="390"/>
      <c r="F24" s="390"/>
    </row>
    <row r="25" spans="2:6" ht="15.75">
      <c r="B25" s="390"/>
      <c r="C25" s="390"/>
      <c r="D25" s="390"/>
      <c r="E25" s="390"/>
      <c r="F25" s="390"/>
    </row>
    <row r="26" spans="2:6" ht="15.75">
      <c r="B26" s="390"/>
      <c r="C26" s="390"/>
      <c r="D26" s="390"/>
      <c r="E26" s="390"/>
      <c r="F26" s="390"/>
    </row>
    <row r="27" spans="2:6" ht="15.75">
      <c r="B27" s="390"/>
      <c r="C27" s="390"/>
      <c r="D27" s="390"/>
      <c r="E27" s="390"/>
      <c r="F27" s="390"/>
    </row>
    <row r="28" spans="2:6" ht="15.75">
      <c r="B28" s="390"/>
      <c r="C28" s="390"/>
      <c r="D28" s="390"/>
      <c r="E28" s="390"/>
      <c r="F28" s="390"/>
    </row>
    <row r="29" spans="2:6" ht="15.75">
      <c r="B29" s="390"/>
      <c r="C29" s="390"/>
      <c r="D29" s="390"/>
      <c r="E29" s="390"/>
      <c r="F29" s="390"/>
    </row>
    <row r="30" spans="2:6" ht="15.75">
      <c r="B30" s="390"/>
      <c r="C30" s="390"/>
      <c r="D30" s="390"/>
      <c r="E30" s="390"/>
      <c r="F30" s="390"/>
    </row>
    <row r="31" spans="2:6" ht="15.75">
      <c r="B31" s="390"/>
      <c r="C31" s="390"/>
      <c r="D31" s="390"/>
      <c r="E31" s="390"/>
      <c r="F31" s="390"/>
    </row>
    <row r="32" spans="2:6" ht="15.75">
      <c r="B32" s="390"/>
      <c r="C32" s="390"/>
      <c r="D32" s="390"/>
      <c r="E32" s="390"/>
      <c r="F32" s="390"/>
    </row>
    <row r="33" spans="2:6" ht="15.75">
      <c r="B33" s="390"/>
      <c r="C33" s="390"/>
      <c r="D33" s="390"/>
      <c r="E33" s="390"/>
      <c r="F33" s="390"/>
    </row>
    <row r="34" spans="2:6" ht="15.75">
      <c r="B34" s="390"/>
      <c r="C34" s="390"/>
      <c r="D34" s="390"/>
      <c r="E34" s="390"/>
      <c r="F34" s="390"/>
    </row>
    <row r="35" spans="2:6" ht="15.75">
      <c r="B35" s="390"/>
      <c r="C35" s="390"/>
      <c r="D35" s="390"/>
      <c r="E35" s="390"/>
      <c r="F35" s="390"/>
    </row>
    <row r="36" spans="2:6" ht="15.75">
      <c r="B36" s="390"/>
      <c r="C36" s="390"/>
      <c r="D36" s="390"/>
      <c r="E36" s="390"/>
      <c r="F36" s="390"/>
    </row>
  </sheetData>
  <sheetProtection/>
  <mergeCells count="12">
    <mergeCell ref="M5:P5"/>
    <mergeCell ref="A5:A6"/>
    <mergeCell ref="O1:P1"/>
    <mergeCell ref="B3:P3"/>
    <mergeCell ref="B5:B6"/>
    <mergeCell ref="C5:C6"/>
    <mergeCell ref="D5:D6"/>
    <mergeCell ref="E5:H5"/>
    <mergeCell ref="A1:D1"/>
    <mergeCell ref="A2:D2"/>
    <mergeCell ref="H1:L1"/>
    <mergeCell ref="I5:L5"/>
  </mergeCells>
  <printOptions/>
  <pageMargins left="0.51" right="0.14" top="0.62" bottom="1.07" header="0.5" footer="1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SheetLayoutView="100" workbookViewId="0" topLeftCell="A1">
      <selection activeCell="V12" sqref="V12"/>
    </sheetView>
  </sheetViews>
  <sheetFormatPr defaultColWidth="9.8515625" defaultRowHeight="12.75"/>
  <cols>
    <col min="1" max="1" width="24.57421875" style="386" customWidth="1"/>
    <col min="2" max="2" width="7.140625" style="386" customWidth="1"/>
    <col min="3" max="3" width="4.140625" style="386" customWidth="1"/>
    <col min="4" max="7" width="6.140625" style="385" customWidth="1"/>
    <col min="8" max="8" width="6.28125" style="385" customWidth="1"/>
    <col min="9" max="19" width="6.140625" style="385" customWidth="1"/>
    <col min="20" max="20" width="6.140625" style="459" customWidth="1"/>
    <col min="21" max="16384" width="9.8515625" style="385" customWidth="1"/>
  </cols>
  <sheetData>
    <row r="1" spans="19:20" ht="15.75">
      <c r="S1" s="1361" t="s">
        <v>427</v>
      </c>
      <c r="T1" s="1361"/>
    </row>
    <row r="2" spans="1:21" s="410" customFormat="1" ht="15.75" customHeight="1">
      <c r="A2" s="1359" t="s">
        <v>429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  <c r="O2" s="1359"/>
      <c r="P2" s="1359"/>
      <c r="Q2" s="1359"/>
      <c r="R2" s="1359"/>
      <c r="S2" s="1359"/>
      <c r="T2" s="1359"/>
      <c r="U2" s="418"/>
    </row>
    <row r="3" spans="1:21" s="410" customFormat="1" ht="15.75">
      <c r="A3" s="1360" t="s">
        <v>224</v>
      </c>
      <c r="B3" s="1360"/>
      <c r="C3" s="1360"/>
      <c r="D3" s="1360"/>
      <c r="E3" s="1360"/>
      <c r="F3" s="1360"/>
      <c r="G3" s="1360"/>
      <c r="H3" s="1360"/>
      <c r="I3" s="1360"/>
      <c r="J3" s="1360"/>
      <c r="K3" s="1360"/>
      <c r="L3" s="1360"/>
      <c r="M3" s="1360"/>
      <c r="N3" s="1360"/>
      <c r="O3" s="1360"/>
      <c r="P3" s="1360"/>
      <c r="Q3" s="1360"/>
      <c r="R3" s="1360"/>
      <c r="S3" s="1360"/>
      <c r="T3" s="1360"/>
      <c r="U3" s="418"/>
    </row>
    <row r="4" spans="3:21" s="410" customFormat="1" ht="16.5" thickBot="1">
      <c r="C4" s="419"/>
      <c r="E4" s="385"/>
      <c r="I4" s="385"/>
      <c r="J4" s="385"/>
      <c r="K4" s="385"/>
      <c r="L4" s="385"/>
      <c r="M4" s="385"/>
      <c r="N4" s="385"/>
      <c r="O4" s="385"/>
      <c r="Q4" s="420"/>
      <c r="R4" s="420"/>
      <c r="S4" s="420"/>
      <c r="T4" s="421"/>
      <c r="U4" s="418"/>
    </row>
    <row r="5" spans="1:20" ht="24" customHeight="1" thickBot="1">
      <c r="A5" s="1362" t="s">
        <v>205</v>
      </c>
      <c r="B5" s="1366" t="s">
        <v>225</v>
      </c>
      <c r="C5" s="1366" t="s">
        <v>0</v>
      </c>
      <c r="D5" s="1364" t="s">
        <v>226</v>
      </c>
      <c r="E5" s="1365"/>
      <c r="F5" s="1365"/>
      <c r="G5" s="1365"/>
      <c r="H5" s="1365"/>
      <c r="I5" s="1365"/>
      <c r="J5" s="1365"/>
      <c r="K5" s="1365"/>
      <c r="L5" s="1365"/>
      <c r="M5" s="1365"/>
      <c r="N5" s="1365"/>
      <c r="O5" s="1365"/>
      <c r="P5" s="1365"/>
      <c r="Q5" s="1365"/>
      <c r="R5" s="1365"/>
      <c r="S5" s="1365"/>
      <c r="T5" s="1362" t="s">
        <v>203</v>
      </c>
    </row>
    <row r="6" spans="1:20" s="395" customFormat="1" ht="40.5" customHeight="1" thickBot="1">
      <c r="A6" s="1363"/>
      <c r="B6" s="1367"/>
      <c r="C6" s="1367"/>
      <c r="D6" s="422" t="s">
        <v>206</v>
      </c>
      <c r="E6" s="423" t="s">
        <v>207</v>
      </c>
      <c r="F6" s="423" t="s">
        <v>208</v>
      </c>
      <c r="G6" s="423" t="s">
        <v>9</v>
      </c>
      <c r="H6" s="403" t="s">
        <v>210</v>
      </c>
      <c r="I6" s="403" t="s">
        <v>68</v>
      </c>
      <c r="J6" s="423" t="s">
        <v>186</v>
      </c>
      <c r="K6" s="423" t="s">
        <v>211</v>
      </c>
      <c r="L6" s="423" t="s">
        <v>212</v>
      </c>
      <c r="M6" s="403" t="s">
        <v>213</v>
      </c>
      <c r="N6" s="423" t="s">
        <v>214</v>
      </c>
      <c r="O6" s="423" t="s">
        <v>215</v>
      </c>
      <c r="P6" s="401" t="s">
        <v>227</v>
      </c>
      <c r="Q6" s="424" t="s">
        <v>228</v>
      </c>
      <c r="R6" s="425" t="s">
        <v>217</v>
      </c>
      <c r="S6" s="426" t="s">
        <v>218</v>
      </c>
      <c r="T6" s="1363"/>
    </row>
    <row r="7" spans="1:20" s="429" customFormat="1" ht="21" customHeight="1">
      <c r="A7" s="1355">
        <v>10</v>
      </c>
      <c r="B7" s="427" t="s">
        <v>229</v>
      </c>
      <c r="C7" s="428"/>
      <c r="D7" s="957">
        <v>4</v>
      </c>
      <c r="E7" s="958">
        <v>2.5</v>
      </c>
      <c r="F7" s="958">
        <v>2.5</v>
      </c>
      <c r="G7" s="958">
        <v>1.5</v>
      </c>
      <c r="H7" s="959"/>
      <c r="I7" s="958">
        <v>1.5</v>
      </c>
      <c r="J7" s="959">
        <v>3</v>
      </c>
      <c r="K7" s="958">
        <v>1.5</v>
      </c>
      <c r="L7" s="958">
        <v>1.5</v>
      </c>
      <c r="M7" s="959">
        <v>1</v>
      </c>
      <c r="N7" s="959">
        <v>3</v>
      </c>
      <c r="O7" s="959">
        <v>2</v>
      </c>
      <c r="P7" s="959">
        <v>2</v>
      </c>
      <c r="Q7" s="960">
        <v>1</v>
      </c>
      <c r="R7" s="958">
        <v>1.5</v>
      </c>
      <c r="S7" s="961">
        <v>2</v>
      </c>
      <c r="T7" s="962">
        <f aca="true" t="shared" si="0" ref="T7:T21">SUM(D7:S7)</f>
        <v>30.5</v>
      </c>
    </row>
    <row r="8" spans="1:20" s="429" customFormat="1" ht="21" customHeight="1">
      <c r="A8" s="1356"/>
      <c r="B8" s="430" t="s">
        <v>230</v>
      </c>
      <c r="C8" s="431"/>
      <c r="D8" s="963">
        <v>3</v>
      </c>
      <c r="E8" s="964">
        <v>2</v>
      </c>
      <c r="F8" s="964">
        <v>2</v>
      </c>
      <c r="G8" s="964">
        <v>1</v>
      </c>
      <c r="H8" s="964"/>
      <c r="I8" s="965">
        <v>1.5</v>
      </c>
      <c r="J8" s="964">
        <v>4</v>
      </c>
      <c r="K8" s="965">
        <v>1.5</v>
      </c>
      <c r="L8" s="965">
        <v>2</v>
      </c>
      <c r="M8" s="964">
        <v>1</v>
      </c>
      <c r="N8" s="964">
        <v>4</v>
      </c>
      <c r="O8" s="964">
        <v>2</v>
      </c>
      <c r="P8" s="964">
        <v>2</v>
      </c>
      <c r="Q8" s="966">
        <v>1</v>
      </c>
      <c r="R8" s="965">
        <v>1.5</v>
      </c>
      <c r="S8" s="966">
        <v>2</v>
      </c>
      <c r="T8" s="967">
        <f t="shared" si="0"/>
        <v>30.5</v>
      </c>
    </row>
    <row r="9" spans="1:20" s="429" customFormat="1" ht="21" customHeight="1" thickBot="1">
      <c r="A9" s="1357"/>
      <c r="B9" s="432" t="s">
        <v>231</v>
      </c>
      <c r="C9" s="433"/>
      <c r="D9" s="968">
        <v>3</v>
      </c>
      <c r="E9" s="969">
        <v>2</v>
      </c>
      <c r="F9" s="969">
        <v>2</v>
      </c>
      <c r="G9" s="969">
        <v>1</v>
      </c>
      <c r="H9" s="969"/>
      <c r="I9" s="970">
        <v>1.5</v>
      </c>
      <c r="J9" s="969">
        <v>3</v>
      </c>
      <c r="K9" s="970">
        <v>1.5</v>
      </c>
      <c r="L9" s="970">
        <v>1.5</v>
      </c>
      <c r="M9" s="969">
        <v>1</v>
      </c>
      <c r="N9" s="969">
        <v>3</v>
      </c>
      <c r="O9" s="969">
        <v>2</v>
      </c>
      <c r="P9" s="969">
        <v>2</v>
      </c>
      <c r="Q9" s="971">
        <v>1</v>
      </c>
      <c r="R9" s="969">
        <v>4</v>
      </c>
      <c r="S9" s="971">
        <v>2</v>
      </c>
      <c r="T9" s="972">
        <f t="shared" si="0"/>
        <v>30.5</v>
      </c>
    </row>
    <row r="10" spans="1:20" s="429" customFormat="1" ht="21" customHeight="1">
      <c r="A10" s="1355">
        <v>11</v>
      </c>
      <c r="B10" s="427" t="s">
        <v>229</v>
      </c>
      <c r="C10" s="428"/>
      <c r="D10" s="957">
        <v>4</v>
      </c>
      <c r="E10" s="958">
        <v>2.5</v>
      </c>
      <c r="F10" s="958">
        <v>2.5</v>
      </c>
      <c r="G10" s="958">
        <v>1.5</v>
      </c>
      <c r="H10" s="958">
        <v>1.5</v>
      </c>
      <c r="I10" s="959"/>
      <c r="J10" s="958">
        <v>3.5</v>
      </c>
      <c r="K10" s="959">
        <v>1</v>
      </c>
      <c r="L10" s="959">
        <v>1</v>
      </c>
      <c r="M10" s="959">
        <v>1</v>
      </c>
      <c r="N10" s="959">
        <v>3</v>
      </c>
      <c r="O10" s="959">
        <v>2</v>
      </c>
      <c r="P10" s="958">
        <v>1.5</v>
      </c>
      <c r="Q10" s="961">
        <v>1</v>
      </c>
      <c r="R10" s="959">
        <v>1</v>
      </c>
      <c r="S10" s="961">
        <v>2</v>
      </c>
      <c r="T10" s="962">
        <f t="shared" si="0"/>
        <v>29</v>
      </c>
    </row>
    <row r="11" spans="1:20" s="429" customFormat="1" ht="21" customHeight="1">
      <c r="A11" s="1356"/>
      <c r="B11" s="430" t="s">
        <v>230</v>
      </c>
      <c r="C11" s="431"/>
      <c r="D11" s="973">
        <v>3.5</v>
      </c>
      <c r="E11" s="964">
        <v>2</v>
      </c>
      <c r="F11" s="964">
        <v>2</v>
      </c>
      <c r="G11" s="965">
        <v>1.5</v>
      </c>
      <c r="H11" s="965">
        <v>1.5</v>
      </c>
      <c r="I11" s="964"/>
      <c r="J11" s="964">
        <v>4</v>
      </c>
      <c r="K11" s="964">
        <v>2</v>
      </c>
      <c r="L11" s="965">
        <v>1.5</v>
      </c>
      <c r="M11" s="964">
        <v>1</v>
      </c>
      <c r="N11" s="964">
        <v>4</v>
      </c>
      <c r="O11" s="964">
        <v>2</v>
      </c>
      <c r="P11" s="965">
        <v>1.5</v>
      </c>
      <c r="Q11" s="966">
        <v>1</v>
      </c>
      <c r="R11" s="964">
        <v>1</v>
      </c>
      <c r="S11" s="966">
        <v>2</v>
      </c>
      <c r="T11" s="967">
        <f t="shared" si="0"/>
        <v>30.5</v>
      </c>
    </row>
    <row r="12" spans="1:20" s="429" customFormat="1" ht="21" customHeight="1" thickBot="1">
      <c r="A12" s="1357"/>
      <c r="B12" s="432" t="s">
        <v>231</v>
      </c>
      <c r="C12" s="433"/>
      <c r="D12" s="974">
        <v>3.5</v>
      </c>
      <c r="E12" s="969">
        <v>2</v>
      </c>
      <c r="F12" s="969">
        <v>2</v>
      </c>
      <c r="G12" s="970">
        <v>1.5</v>
      </c>
      <c r="H12" s="970">
        <v>1.5</v>
      </c>
      <c r="I12" s="969"/>
      <c r="J12" s="970">
        <v>3.5</v>
      </c>
      <c r="K12" s="969">
        <v>1</v>
      </c>
      <c r="L12" s="969">
        <v>1</v>
      </c>
      <c r="M12" s="969">
        <v>1</v>
      </c>
      <c r="N12" s="969">
        <v>3</v>
      </c>
      <c r="O12" s="969">
        <v>2</v>
      </c>
      <c r="P12" s="970">
        <v>1.5</v>
      </c>
      <c r="Q12" s="971">
        <v>1</v>
      </c>
      <c r="R12" s="969">
        <v>4</v>
      </c>
      <c r="S12" s="971">
        <v>2</v>
      </c>
      <c r="T12" s="972">
        <f t="shared" si="0"/>
        <v>30.5</v>
      </c>
    </row>
    <row r="13" spans="1:20" s="429" customFormat="1" ht="21" customHeight="1">
      <c r="A13" s="1355">
        <v>12</v>
      </c>
      <c r="B13" s="434" t="s">
        <v>229</v>
      </c>
      <c r="C13" s="428"/>
      <c r="D13" s="957">
        <v>4</v>
      </c>
      <c r="E13" s="959">
        <v>3</v>
      </c>
      <c r="F13" s="959">
        <v>2.5</v>
      </c>
      <c r="G13" s="959">
        <v>2</v>
      </c>
      <c r="H13" s="959">
        <v>1</v>
      </c>
      <c r="I13" s="959"/>
      <c r="J13" s="959">
        <v>3</v>
      </c>
      <c r="K13" s="958">
        <v>1.5</v>
      </c>
      <c r="L13" s="958">
        <v>1.5</v>
      </c>
      <c r="M13" s="958">
        <v>1</v>
      </c>
      <c r="N13" s="959">
        <v>3</v>
      </c>
      <c r="O13" s="959">
        <v>2</v>
      </c>
      <c r="P13" s="958">
        <v>1.5</v>
      </c>
      <c r="Q13" s="959">
        <v>1</v>
      </c>
      <c r="R13" s="975">
        <v>1.5</v>
      </c>
      <c r="S13" s="961">
        <v>2</v>
      </c>
      <c r="T13" s="962">
        <f t="shared" si="0"/>
        <v>30.5</v>
      </c>
    </row>
    <row r="14" spans="1:20" s="429" customFormat="1" ht="21" customHeight="1">
      <c r="A14" s="1356"/>
      <c r="B14" s="435" t="s">
        <v>230</v>
      </c>
      <c r="C14" s="431"/>
      <c r="D14" s="973">
        <v>3.5</v>
      </c>
      <c r="E14" s="963">
        <v>2</v>
      </c>
      <c r="F14" s="963">
        <v>2</v>
      </c>
      <c r="G14" s="973">
        <v>1.5</v>
      </c>
      <c r="H14" s="963">
        <v>1</v>
      </c>
      <c r="I14" s="963"/>
      <c r="J14" s="963">
        <v>4</v>
      </c>
      <c r="K14" s="963">
        <v>2</v>
      </c>
      <c r="L14" s="963">
        <v>2</v>
      </c>
      <c r="M14" s="973">
        <v>1</v>
      </c>
      <c r="N14" s="963">
        <v>4</v>
      </c>
      <c r="O14" s="963">
        <v>2</v>
      </c>
      <c r="P14" s="973">
        <v>1.5</v>
      </c>
      <c r="Q14" s="964">
        <v>1</v>
      </c>
      <c r="R14" s="973">
        <v>1.5</v>
      </c>
      <c r="S14" s="966">
        <v>2</v>
      </c>
      <c r="T14" s="967">
        <f t="shared" si="0"/>
        <v>31</v>
      </c>
    </row>
    <row r="15" spans="1:20" s="429" customFormat="1" ht="21" customHeight="1" thickBot="1">
      <c r="A15" s="1357"/>
      <c r="B15" s="436" t="s">
        <v>231</v>
      </c>
      <c r="C15" s="433"/>
      <c r="D15" s="974">
        <v>3.5</v>
      </c>
      <c r="E15" s="968">
        <v>2</v>
      </c>
      <c r="F15" s="968">
        <v>2</v>
      </c>
      <c r="G15" s="974">
        <v>1.5</v>
      </c>
      <c r="H15" s="968">
        <v>1</v>
      </c>
      <c r="I15" s="968"/>
      <c r="J15" s="968">
        <v>3</v>
      </c>
      <c r="K15" s="974">
        <v>1.5</v>
      </c>
      <c r="L15" s="974">
        <v>1.5</v>
      </c>
      <c r="M15" s="974">
        <v>1</v>
      </c>
      <c r="N15" s="968">
        <v>3</v>
      </c>
      <c r="O15" s="968">
        <v>2</v>
      </c>
      <c r="P15" s="974">
        <v>1.5</v>
      </c>
      <c r="Q15" s="969">
        <v>1</v>
      </c>
      <c r="R15" s="968">
        <v>4</v>
      </c>
      <c r="S15" s="971">
        <v>2</v>
      </c>
      <c r="T15" s="972">
        <f t="shared" si="0"/>
        <v>30.5</v>
      </c>
    </row>
    <row r="16" spans="1:20" s="400" customFormat="1" ht="21" customHeight="1">
      <c r="A16" s="437" t="s">
        <v>232</v>
      </c>
      <c r="B16" s="427" t="s">
        <v>229</v>
      </c>
      <c r="C16" s="438"/>
      <c r="D16" s="976">
        <f aca="true" t="shared" si="1" ref="D16:S16">SUM(D7+D10+D13)/3</f>
        <v>4</v>
      </c>
      <c r="E16" s="976">
        <f t="shared" si="1"/>
        <v>2.6666666666666665</v>
      </c>
      <c r="F16" s="976">
        <f t="shared" si="1"/>
        <v>2.5</v>
      </c>
      <c r="G16" s="976">
        <f t="shared" si="1"/>
        <v>1.6666666666666667</v>
      </c>
      <c r="H16" s="976">
        <f t="shared" si="1"/>
        <v>0.8333333333333334</v>
      </c>
      <c r="I16" s="976">
        <f t="shared" si="1"/>
        <v>0.5</v>
      </c>
      <c r="J16" s="976">
        <f t="shared" si="1"/>
        <v>3.1666666666666665</v>
      </c>
      <c r="K16" s="976">
        <f t="shared" si="1"/>
        <v>1.3333333333333333</v>
      </c>
      <c r="L16" s="976">
        <f t="shared" si="1"/>
        <v>1.3333333333333333</v>
      </c>
      <c r="M16" s="976">
        <f t="shared" si="1"/>
        <v>1</v>
      </c>
      <c r="N16" s="976">
        <f t="shared" si="1"/>
        <v>3</v>
      </c>
      <c r="O16" s="976">
        <f t="shared" si="1"/>
        <v>2</v>
      </c>
      <c r="P16" s="976">
        <f t="shared" si="1"/>
        <v>1.6666666666666667</v>
      </c>
      <c r="Q16" s="976">
        <f t="shared" si="1"/>
        <v>1</v>
      </c>
      <c r="R16" s="976">
        <f t="shared" si="1"/>
        <v>1.3333333333333333</v>
      </c>
      <c r="S16" s="977">
        <f t="shared" si="1"/>
        <v>2</v>
      </c>
      <c r="T16" s="978">
        <f t="shared" si="0"/>
        <v>29.999999999999996</v>
      </c>
    </row>
    <row r="17" spans="1:20" s="400" customFormat="1" ht="21" customHeight="1">
      <c r="A17" s="439" t="s">
        <v>233</v>
      </c>
      <c r="B17" s="430" t="s">
        <v>230</v>
      </c>
      <c r="C17" s="440"/>
      <c r="D17" s="979">
        <f aca="true" t="shared" si="2" ref="D17:S17">SUM(D8+D11+D14)/3</f>
        <v>3.3333333333333335</v>
      </c>
      <c r="E17" s="979">
        <f t="shared" si="2"/>
        <v>2</v>
      </c>
      <c r="F17" s="979">
        <f t="shared" si="2"/>
        <v>2</v>
      </c>
      <c r="G17" s="979">
        <f t="shared" si="2"/>
        <v>1.3333333333333333</v>
      </c>
      <c r="H17" s="979">
        <f t="shared" si="2"/>
        <v>0.8333333333333334</v>
      </c>
      <c r="I17" s="979">
        <f t="shared" si="2"/>
        <v>0.5</v>
      </c>
      <c r="J17" s="979">
        <f t="shared" si="2"/>
        <v>4</v>
      </c>
      <c r="K17" s="979">
        <f t="shared" si="2"/>
        <v>1.8333333333333333</v>
      </c>
      <c r="L17" s="979">
        <f t="shared" si="2"/>
        <v>1.8333333333333333</v>
      </c>
      <c r="M17" s="979">
        <f t="shared" si="2"/>
        <v>1</v>
      </c>
      <c r="N17" s="979">
        <f t="shared" si="2"/>
        <v>4</v>
      </c>
      <c r="O17" s="979">
        <f t="shared" si="2"/>
        <v>2</v>
      </c>
      <c r="P17" s="979">
        <f t="shared" si="2"/>
        <v>1.6666666666666667</v>
      </c>
      <c r="Q17" s="979">
        <f t="shared" si="2"/>
        <v>1</v>
      </c>
      <c r="R17" s="979">
        <f t="shared" si="2"/>
        <v>1.3333333333333333</v>
      </c>
      <c r="S17" s="979">
        <f t="shared" si="2"/>
        <v>2</v>
      </c>
      <c r="T17" s="980">
        <f t="shared" si="0"/>
        <v>30.666666666666668</v>
      </c>
    </row>
    <row r="18" spans="1:20" s="400" customFormat="1" ht="21" customHeight="1" thickBot="1">
      <c r="A18" s="396" t="s">
        <v>234</v>
      </c>
      <c r="B18" s="432" t="s">
        <v>231</v>
      </c>
      <c r="C18" s="441"/>
      <c r="D18" s="981">
        <f aca="true" t="shared" si="3" ref="D18:S18">SUM(D9+D12+D15)/3</f>
        <v>3.3333333333333335</v>
      </c>
      <c r="E18" s="981">
        <f t="shared" si="3"/>
        <v>2</v>
      </c>
      <c r="F18" s="981">
        <f t="shared" si="3"/>
        <v>2</v>
      </c>
      <c r="G18" s="981">
        <f t="shared" si="3"/>
        <v>1.3333333333333333</v>
      </c>
      <c r="H18" s="981">
        <f t="shared" si="3"/>
        <v>0.8333333333333334</v>
      </c>
      <c r="I18" s="981">
        <f t="shared" si="3"/>
        <v>0.5</v>
      </c>
      <c r="J18" s="981">
        <f t="shared" si="3"/>
        <v>3.1666666666666665</v>
      </c>
      <c r="K18" s="981">
        <f t="shared" si="3"/>
        <v>1.3333333333333333</v>
      </c>
      <c r="L18" s="981">
        <f t="shared" si="3"/>
        <v>1.3333333333333333</v>
      </c>
      <c r="M18" s="981">
        <f t="shared" si="3"/>
        <v>1</v>
      </c>
      <c r="N18" s="981">
        <f t="shared" si="3"/>
        <v>3</v>
      </c>
      <c r="O18" s="981">
        <f t="shared" si="3"/>
        <v>2</v>
      </c>
      <c r="P18" s="981">
        <f t="shared" si="3"/>
        <v>1.6666666666666667</v>
      </c>
      <c r="Q18" s="981">
        <f t="shared" si="3"/>
        <v>1</v>
      </c>
      <c r="R18" s="981">
        <f t="shared" si="3"/>
        <v>4</v>
      </c>
      <c r="S18" s="981">
        <f t="shared" si="3"/>
        <v>2</v>
      </c>
      <c r="T18" s="982">
        <f t="shared" si="0"/>
        <v>30.500000000000004</v>
      </c>
    </row>
    <row r="19" spans="1:20" s="400" customFormat="1" ht="21" customHeight="1">
      <c r="A19" s="442" t="s">
        <v>235</v>
      </c>
      <c r="B19" s="443"/>
      <c r="C19" s="437"/>
      <c r="D19" s="983">
        <f aca="true" t="shared" si="4" ref="D19:S19">SUM(D16:D18)/3</f>
        <v>3.555555555555556</v>
      </c>
      <c r="E19" s="983">
        <f t="shared" si="4"/>
        <v>2.222222222222222</v>
      </c>
      <c r="F19" s="983">
        <f t="shared" si="4"/>
        <v>2.1666666666666665</v>
      </c>
      <c r="G19" s="983">
        <f t="shared" si="4"/>
        <v>1.4444444444444444</v>
      </c>
      <c r="H19" s="983">
        <f t="shared" si="4"/>
        <v>0.8333333333333334</v>
      </c>
      <c r="I19" s="983">
        <f t="shared" si="4"/>
        <v>0.5</v>
      </c>
      <c r="J19" s="983">
        <f t="shared" si="4"/>
        <v>3.444444444444444</v>
      </c>
      <c r="K19" s="983">
        <f t="shared" si="4"/>
        <v>1.5</v>
      </c>
      <c r="L19" s="983">
        <f t="shared" si="4"/>
        <v>1.5</v>
      </c>
      <c r="M19" s="983">
        <f t="shared" si="4"/>
        <v>1</v>
      </c>
      <c r="N19" s="983">
        <f t="shared" si="4"/>
        <v>3.3333333333333335</v>
      </c>
      <c r="O19" s="983">
        <f t="shared" si="4"/>
        <v>2</v>
      </c>
      <c r="P19" s="983">
        <f t="shared" si="4"/>
        <v>1.6666666666666667</v>
      </c>
      <c r="Q19" s="983">
        <f t="shared" si="4"/>
        <v>1</v>
      </c>
      <c r="R19" s="983">
        <f t="shared" si="4"/>
        <v>2.222222222222222</v>
      </c>
      <c r="S19" s="983">
        <f t="shared" si="4"/>
        <v>2</v>
      </c>
      <c r="T19" s="984">
        <f t="shared" si="0"/>
        <v>30.38888888888889</v>
      </c>
    </row>
    <row r="20" spans="1:20" s="400" customFormat="1" ht="21" customHeight="1">
      <c r="A20" s="444" t="s">
        <v>236</v>
      </c>
      <c r="B20" s="406"/>
      <c r="C20" s="445"/>
      <c r="D20" s="985">
        <f aca="true" t="shared" si="5" ref="D20:S20">2.25*D19/$T$19</f>
        <v>0.263254113345521</v>
      </c>
      <c r="E20" s="985">
        <f t="shared" si="5"/>
        <v>0.1645338208409506</v>
      </c>
      <c r="F20" s="985">
        <f t="shared" si="5"/>
        <v>0.16042047531992687</v>
      </c>
      <c r="G20" s="985">
        <f t="shared" si="5"/>
        <v>0.10694698354661791</v>
      </c>
      <c r="H20" s="985">
        <f t="shared" si="5"/>
        <v>0.06170018281535649</v>
      </c>
      <c r="I20" s="985">
        <f t="shared" si="5"/>
        <v>0.0370201096892139</v>
      </c>
      <c r="J20" s="985">
        <f t="shared" si="5"/>
        <v>0.25502742230347347</v>
      </c>
      <c r="K20" s="985">
        <f t="shared" si="5"/>
        <v>0.11106032906764168</v>
      </c>
      <c r="L20" s="985">
        <f t="shared" si="5"/>
        <v>0.11106032906764168</v>
      </c>
      <c r="M20" s="985">
        <f t="shared" si="5"/>
        <v>0.0740402193784278</v>
      </c>
      <c r="N20" s="985">
        <f t="shared" si="5"/>
        <v>0.24680073126142596</v>
      </c>
      <c r="O20" s="985">
        <f t="shared" si="5"/>
        <v>0.1480804387568556</v>
      </c>
      <c r="P20" s="985">
        <f t="shared" si="5"/>
        <v>0.12340036563071298</v>
      </c>
      <c r="Q20" s="985">
        <f t="shared" si="5"/>
        <v>0.0740402193784278</v>
      </c>
      <c r="R20" s="985">
        <f t="shared" si="5"/>
        <v>0.1645338208409506</v>
      </c>
      <c r="S20" s="985">
        <f t="shared" si="5"/>
        <v>0.1480804387568556</v>
      </c>
      <c r="T20" s="986">
        <f t="shared" si="0"/>
        <v>2.25</v>
      </c>
    </row>
    <row r="21" spans="1:20" s="400" customFormat="1" ht="21" customHeight="1" thickBot="1">
      <c r="A21" s="446" t="s">
        <v>237</v>
      </c>
      <c r="B21" s="447"/>
      <c r="C21" s="396"/>
      <c r="D21" s="987">
        <f aca="true" t="shared" si="6" ref="D21:S21">3.1*D19/$T$19</f>
        <v>0.36270566727605125</v>
      </c>
      <c r="E21" s="987">
        <f t="shared" si="6"/>
        <v>0.22669104204753196</v>
      </c>
      <c r="F21" s="987">
        <f t="shared" si="6"/>
        <v>0.22102376599634369</v>
      </c>
      <c r="G21" s="987">
        <f t="shared" si="6"/>
        <v>0.1473491773308958</v>
      </c>
      <c r="H21" s="987">
        <f t="shared" si="6"/>
        <v>0.0850091407678245</v>
      </c>
      <c r="I21" s="987">
        <f t="shared" si="6"/>
        <v>0.0510054844606947</v>
      </c>
      <c r="J21" s="987">
        <f t="shared" si="6"/>
        <v>0.3513711151736746</v>
      </c>
      <c r="K21" s="987">
        <f t="shared" si="6"/>
        <v>0.1530164533820841</v>
      </c>
      <c r="L21" s="987">
        <f t="shared" si="6"/>
        <v>0.1530164533820841</v>
      </c>
      <c r="M21" s="987">
        <f t="shared" si="6"/>
        <v>0.1020109689213894</v>
      </c>
      <c r="N21" s="987">
        <f t="shared" si="6"/>
        <v>0.340036563071298</v>
      </c>
      <c r="O21" s="987">
        <f t="shared" si="6"/>
        <v>0.2040219378427788</v>
      </c>
      <c r="P21" s="987">
        <f t="shared" si="6"/>
        <v>0.170018281535649</v>
      </c>
      <c r="Q21" s="987">
        <f t="shared" si="6"/>
        <v>0.1020109689213894</v>
      </c>
      <c r="R21" s="987">
        <f t="shared" si="6"/>
        <v>0.22669104204753196</v>
      </c>
      <c r="S21" s="987">
        <f t="shared" si="6"/>
        <v>0.2040219378427788</v>
      </c>
      <c r="T21" s="988">
        <f t="shared" si="0"/>
        <v>3.1</v>
      </c>
    </row>
    <row r="22" spans="1:20" s="400" customFormat="1" ht="12.75" customHeight="1">
      <c r="A22" s="448"/>
      <c r="B22" s="392"/>
      <c r="C22" s="392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</row>
    <row r="23" spans="1:20" s="400" customFormat="1" ht="23.25" customHeight="1">
      <c r="A23" s="1358" t="s">
        <v>238</v>
      </c>
      <c r="B23" s="1358"/>
      <c r="C23" s="1358"/>
      <c r="D23" s="1358"/>
      <c r="E23" s="1358"/>
      <c r="F23" s="1358"/>
      <c r="G23" s="1358"/>
      <c r="H23" s="1358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</row>
    <row r="24" spans="1:20" s="400" customFormat="1" ht="9.75" customHeight="1" thickBot="1">
      <c r="A24" s="399"/>
      <c r="B24" s="399"/>
      <c r="C24" s="412"/>
      <c r="D24" s="416"/>
      <c r="E24" s="416"/>
      <c r="F24" s="416"/>
      <c r="G24" s="416"/>
      <c r="I24" s="416"/>
      <c r="J24" s="416"/>
      <c r="K24" s="416"/>
      <c r="L24" s="416"/>
      <c r="M24" s="416"/>
      <c r="N24" s="416"/>
      <c r="O24" s="416"/>
      <c r="P24" s="417"/>
      <c r="T24" s="450"/>
    </row>
    <row r="25" spans="1:20" s="454" customFormat="1" ht="22.5" customHeight="1" thickBot="1">
      <c r="A25" s="1351" t="s">
        <v>239</v>
      </c>
      <c r="B25" s="1352"/>
      <c r="C25" s="451"/>
      <c r="D25" s="452">
        <f>($C$20*D20)</f>
        <v>0</v>
      </c>
      <c r="E25" s="452">
        <f aca="true" t="shared" si="7" ref="E25:S25">($C$20*E20)</f>
        <v>0</v>
      </c>
      <c r="F25" s="452">
        <f t="shared" si="7"/>
        <v>0</v>
      </c>
      <c r="G25" s="452">
        <f t="shared" si="7"/>
        <v>0</v>
      </c>
      <c r="H25" s="452">
        <f t="shared" si="7"/>
        <v>0</v>
      </c>
      <c r="I25" s="452">
        <f t="shared" si="7"/>
        <v>0</v>
      </c>
      <c r="J25" s="452">
        <f t="shared" si="7"/>
        <v>0</v>
      </c>
      <c r="K25" s="452">
        <f t="shared" si="7"/>
        <v>0</v>
      </c>
      <c r="L25" s="452">
        <f t="shared" si="7"/>
        <v>0</v>
      </c>
      <c r="M25" s="452">
        <f t="shared" si="7"/>
        <v>0</v>
      </c>
      <c r="N25" s="452">
        <f t="shared" si="7"/>
        <v>0</v>
      </c>
      <c r="O25" s="452">
        <f t="shared" si="7"/>
        <v>0</v>
      </c>
      <c r="P25" s="452">
        <f t="shared" si="7"/>
        <v>0</v>
      </c>
      <c r="Q25" s="452">
        <f t="shared" si="7"/>
        <v>0</v>
      </c>
      <c r="R25" s="452">
        <f t="shared" si="7"/>
        <v>0</v>
      </c>
      <c r="S25" s="452">
        <f t="shared" si="7"/>
        <v>0</v>
      </c>
      <c r="T25" s="453">
        <f>SUM(D25:S25)</f>
        <v>0</v>
      </c>
    </row>
    <row r="26" spans="1:20" s="454" customFormat="1" ht="22.5" customHeight="1" thickBot="1">
      <c r="A26" s="1351" t="s">
        <v>240</v>
      </c>
      <c r="B26" s="1352"/>
      <c r="C26" s="455"/>
      <c r="D26" s="456">
        <f aca="true" t="shared" si="8" ref="D26:S26">$C$21*D21</f>
        <v>0</v>
      </c>
      <c r="E26" s="456">
        <f t="shared" si="8"/>
        <v>0</v>
      </c>
      <c r="F26" s="456">
        <f t="shared" si="8"/>
        <v>0</v>
      </c>
      <c r="G26" s="456">
        <f t="shared" si="8"/>
        <v>0</v>
      </c>
      <c r="H26" s="456">
        <f t="shared" si="8"/>
        <v>0</v>
      </c>
      <c r="I26" s="456">
        <f t="shared" si="8"/>
        <v>0</v>
      </c>
      <c r="J26" s="456">
        <f t="shared" si="8"/>
        <v>0</v>
      </c>
      <c r="K26" s="456">
        <f t="shared" si="8"/>
        <v>0</v>
      </c>
      <c r="L26" s="456">
        <f t="shared" si="8"/>
        <v>0</v>
      </c>
      <c r="M26" s="456">
        <f t="shared" si="8"/>
        <v>0</v>
      </c>
      <c r="N26" s="456">
        <f t="shared" si="8"/>
        <v>0</v>
      </c>
      <c r="O26" s="456">
        <f t="shared" si="8"/>
        <v>0</v>
      </c>
      <c r="P26" s="456">
        <f t="shared" si="8"/>
        <v>0</v>
      </c>
      <c r="Q26" s="456">
        <f t="shared" si="8"/>
        <v>0</v>
      </c>
      <c r="R26" s="456">
        <f t="shared" si="8"/>
        <v>0</v>
      </c>
      <c r="S26" s="456">
        <f t="shared" si="8"/>
        <v>0</v>
      </c>
      <c r="T26" s="457">
        <f>SUM(D26:S26)</f>
        <v>0</v>
      </c>
    </row>
    <row r="27" spans="1:20" s="454" customFormat="1" ht="22.5" customHeight="1" thickBot="1">
      <c r="A27" s="1353" t="s">
        <v>203</v>
      </c>
      <c r="B27" s="1354"/>
      <c r="C27" s="455"/>
      <c r="D27" s="456">
        <f aca="true" t="shared" si="9" ref="D27:T27">SUM(D25:D26)</f>
        <v>0</v>
      </c>
      <c r="E27" s="456">
        <f t="shared" si="9"/>
        <v>0</v>
      </c>
      <c r="F27" s="456">
        <f t="shared" si="9"/>
        <v>0</v>
      </c>
      <c r="G27" s="456">
        <f t="shared" si="9"/>
        <v>0</v>
      </c>
      <c r="H27" s="456">
        <f t="shared" si="9"/>
        <v>0</v>
      </c>
      <c r="I27" s="456">
        <f t="shared" si="9"/>
        <v>0</v>
      </c>
      <c r="J27" s="456">
        <f t="shared" si="9"/>
        <v>0</v>
      </c>
      <c r="K27" s="456">
        <f t="shared" si="9"/>
        <v>0</v>
      </c>
      <c r="L27" s="456">
        <f t="shared" si="9"/>
        <v>0</v>
      </c>
      <c r="M27" s="456">
        <f t="shared" si="9"/>
        <v>0</v>
      </c>
      <c r="N27" s="456">
        <f t="shared" si="9"/>
        <v>0</v>
      </c>
      <c r="O27" s="456">
        <f t="shared" si="9"/>
        <v>0</v>
      </c>
      <c r="P27" s="456">
        <f t="shared" si="9"/>
        <v>0</v>
      </c>
      <c r="Q27" s="456">
        <f t="shared" si="9"/>
        <v>0</v>
      </c>
      <c r="R27" s="456">
        <f t="shared" si="9"/>
        <v>0</v>
      </c>
      <c r="S27" s="456">
        <f t="shared" si="9"/>
        <v>0</v>
      </c>
      <c r="T27" s="457">
        <f t="shared" si="9"/>
        <v>0</v>
      </c>
    </row>
    <row r="28" spans="1:20" s="390" customFormat="1" ht="15.75">
      <c r="A28" s="386"/>
      <c r="B28" s="386"/>
      <c r="C28" s="386"/>
      <c r="D28" s="385"/>
      <c r="E28" s="385"/>
      <c r="F28" s="385"/>
      <c r="G28" s="385"/>
      <c r="H28" s="385"/>
      <c r="I28" s="385"/>
      <c r="J28" s="385"/>
      <c r="K28" s="385"/>
      <c r="L28" s="385"/>
      <c r="M28" s="458"/>
      <c r="N28" s="385"/>
      <c r="O28" s="385"/>
      <c r="P28" s="385"/>
      <c r="Q28" s="385"/>
      <c r="R28" s="385"/>
      <c r="S28" s="385"/>
      <c r="T28" s="459"/>
    </row>
    <row r="29" spans="1:20" s="390" customFormat="1" ht="15.75">
      <c r="A29" s="386"/>
      <c r="B29" s="386"/>
      <c r="C29" s="386"/>
      <c r="D29" s="385"/>
      <c r="E29" s="385"/>
      <c r="F29" s="385"/>
      <c r="G29" s="385"/>
      <c r="H29" s="385"/>
      <c r="I29" s="385"/>
      <c r="J29" s="385"/>
      <c r="K29" s="385"/>
      <c r="L29" s="385"/>
      <c r="M29" s="460"/>
      <c r="N29" s="391"/>
      <c r="O29" s="385"/>
      <c r="P29" s="385"/>
      <c r="Q29" s="385"/>
      <c r="R29" s="385"/>
      <c r="S29" s="385"/>
      <c r="T29" s="459"/>
    </row>
    <row r="30" spans="1:20" s="390" customFormat="1" ht="15.75">
      <c r="A30" s="386"/>
      <c r="B30" s="386"/>
      <c r="C30" s="386"/>
      <c r="D30" s="385"/>
      <c r="E30" s="385"/>
      <c r="F30" s="385"/>
      <c r="G30" s="385"/>
      <c r="H30" s="385"/>
      <c r="I30" s="385"/>
      <c r="J30" s="385"/>
      <c r="K30" s="385"/>
      <c r="L30" s="385"/>
      <c r="M30" s="461"/>
      <c r="N30" s="408"/>
      <c r="O30" s="385"/>
      <c r="P30" s="385"/>
      <c r="Q30" s="385"/>
      <c r="R30" s="385"/>
      <c r="S30" s="385"/>
      <c r="T30" s="459"/>
    </row>
    <row r="31" spans="1:20" s="391" customFormat="1" ht="12.75">
      <c r="A31" s="392"/>
      <c r="B31" s="392"/>
      <c r="C31" s="392"/>
      <c r="D31" s="408"/>
      <c r="E31" s="408"/>
      <c r="F31" s="408"/>
      <c r="G31" s="408"/>
      <c r="T31" s="416"/>
    </row>
    <row r="32" spans="1:20" s="408" customFormat="1" ht="12.75">
      <c r="A32" s="392"/>
      <c r="B32" s="392"/>
      <c r="C32" s="392"/>
      <c r="I32" s="391"/>
      <c r="T32" s="462"/>
    </row>
    <row r="33" spans="1:20" s="408" customFormat="1" ht="12.75">
      <c r="A33" s="392"/>
      <c r="B33" s="392"/>
      <c r="C33" s="392"/>
      <c r="D33" s="391"/>
      <c r="E33" s="391"/>
      <c r="F33" s="391"/>
      <c r="G33" s="391"/>
      <c r="H33" s="391"/>
      <c r="I33" s="391"/>
      <c r="T33" s="462"/>
    </row>
    <row r="34" spans="1:20" s="410" customFormat="1" ht="15.75">
      <c r="A34" s="411"/>
      <c r="B34" s="411"/>
      <c r="C34" s="411"/>
      <c r="T34" s="421"/>
    </row>
    <row r="35" spans="1:20" s="410" customFormat="1" ht="15.75">
      <c r="A35" s="412"/>
      <c r="B35" s="412"/>
      <c r="C35" s="412"/>
      <c r="T35" s="421"/>
    </row>
    <row r="36" spans="1:20" s="410" customFormat="1" ht="15.75">
      <c r="A36" s="411"/>
      <c r="B36" s="411"/>
      <c r="C36" s="411"/>
      <c r="H36" s="402"/>
      <c r="T36" s="421"/>
    </row>
    <row r="37" spans="1:20" s="410" customFormat="1" ht="15.75">
      <c r="A37" s="411"/>
      <c r="B37" s="411"/>
      <c r="C37" s="411"/>
      <c r="T37" s="421"/>
    </row>
  </sheetData>
  <sheetProtection/>
  <mergeCells count="15">
    <mergeCell ref="A2:T2"/>
    <mergeCell ref="A3:T3"/>
    <mergeCell ref="S1:T1"/>
    <mergeCell ref="T5:T6"/>
    <mergeCell ref="D5:S5"/>
    <mergeCell ref="C5:C6"/>
    <mergeCell ref="B5:B6"/>
    <mergeCell ref="A5:A6"/>
    <mergeCell ref="A25:B25"/>
    <mergeCell ref="A26:B26"/>
    <mergeCell ref="A27:B27"/>
    <mergeCell ref="A7:A9"/>
    <mergeCell ref="A10:A12"/>
    <mergeCell ref="A13:A15"/>
    <mergeCell ref="A23:H23"/>
  </mergeCells>
  <printOptions/>
  <pageMargins left="0.4" right="0.33" top="0.33" bottom="0.36" header="0.25" footer="0.32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SheetLayoutView="100" zoomScalePageLayoutView="0" workbookViewId="0" topLeftCell="A1">
      <selection activeCell="A1" sqref="A1:E2"/>
    </sheetView>
  </sheetViews>
  <sheetFormatPr defaultColWidth="9.140625" defaultRowHeight="12.75"/>
  <cols>
    <col min="1" max="1" width="12.57421875" style="17" bestFit="1" customWidth="1"/>
    <col min="2" max="2" width="6.57421875" style="17" bestFit="1" customWidth="1"/>
    <col min="3" max="3" width="5.140625" style="40" customWidth="1"/>
    <col min="4" max="10" width="4.57421875" style="17" customWidth="1"/>
    <col min="11" max="11" width="5.140625" style="40" customWidth="1"/>
    <col min="12" max="18" width="5.140625" style="17" customWidth="1"/>
    <col min="19" max="19" width="6.57421875" style="17" customWidth="1"/>
    <col min="20" max="21" width="4.8515625" style="17" customWidth="1"/>
    <col min="22" max="26" width="5.140625" style="17" customWidth="1"/>
    <col min="27" max="16384" width="9.140625" style="17" customWidth="1"/>
  </cols>
  <sheetData>
    <row r="1" spans="1:25" s="2" customFormat="1" ht="15.75">
      <c r="A1" s="1486" t="s">
        <v>143</v>
      </c>
      <c r="B1" s="1486"/>
      <c r="C1" s="1486"/>
      <c r="D1" s="1486"/>
      <c r="E1" s="1486"/>
      <c r="F1" s="1486"/>
      <c r="G1" s="1486"/>
      <c r="H1" s="1486"/>
      <c r="I1" s="525"/>
      <c r="J1" s="525"/>
      <c r="K1" s="1485" t="s">
        <v>400</v>
      </c>
      <c r="L1" s="1485"/>
      <c r="M1" s="1485"/>
      <c r="N1" s="1485"/>
      <c r="O1" s="1485"/>
      <c r="P1" s="1485"/>
      <c r="Q1" s="1485"/>
      <c r="R1" s="1485"/>
      <c r="S1" s="1485"/>
      <c r="T1" s="1485"/>
      <c r="U1" s="1485"/>
      <c r="V1" s="525"/>
      <c r="W1" s="525"/>
      <c r="X1" s="1414" t="s">
        <v>138</v>
      </c>
      <c r="Y1" s="1414"/>
    </row>
    <row r="2" spans="1:25" s="2" customFormat="1" ht="15.75">
      <c r="A2" s="1486" t="s">
        <v>251</v>
      </c>
      <c r="B2" s="1486"/>
      <c r="C2" s="1486"/>
      <c r="D2" s="1486"/>
      <c r="E2" s="1486"/>
      <c r="F2" s="1486"/>
      <c r="G2" s="1486"/>
      <c r="H2" s="1486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25" s="2" customFormat="1" ht="15.75">
      <c r="A3" s="3"/>
      <c r="B3" s="17"/>
      <c r="C3" s="17"/>
      <c r="D3" s="17"/>
      <c r="E3" s="17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6" s="2" customFormat="1" ht="18.75">
      <c r="A4" s="1417" t="s">
        <v>398</v>
      </c>
      <c r="B4" s="1417"/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  <c r="N4" s="1417"/>
      <c r="O4" s="1417"/>
      <c r="P4" s="1417"/>
      <c r="Q4" s="1417"/>
      <c r="R4" s="1417"/>
      <c r="S4" s="1417"/>
      <c r="T4" s="1417"/>
      <c r="U4" s="1417"/>
      <c r="V4" s="1417"/>
      <c r="W4" s="1417"/>
      <c r="X4" s="1417"/>
      <c r="Y4" s="1417"/>
      <c r="Z4" s="1417"/>
    </row>
    <row r="5" spans="1:26" s="2" customFormat="1" ht="18.75">
      <c r="A5" s="1417" t="s">
        <v>435</v>
      </c>
      <c r="B5" s="1417"/>
      <c r="C5" s="1417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P5" s="1417"/>
      <c r="Q5" s="1417"/>
      <c r="R5" s="1417"/>
      <c r="S5" s="1417"/>
      <c r="T5" s="1417"/>
      <c r="U5" s="1417"/>
      <c r="V5" s="1417"/>
      <c r="W5" s="1417"/>
      <c r="X5" s="1417"/>
      <c r="Y5" s="1417"/>
      <c r="Z5" s="1417"/>
    </row>
    <row r="6" spans="1:26" s="2" customFormat="1" ht="19.5">
      <c r="A6" s="1546" t="s">
        <v>383</v>
      </c>
      <c r="B6" s="1546"/>
      <c r="C6" s="1546"/>
      <c r="D6" s="1546"/>
      <c r="E6" s="1546"/>
      <c r="F6" s="1546"/>
      <c r="G6" s="1546"/>
      <c r="H6" s="1546"/>
      <c r="I6" s="1546"/>
      <c r="J6" s="1546"/>
      <c r="K6" s="1546"/>
      <c r="L6" s="1546"/>
      <c r="M6" s="1546"/>
      <c r="N6" s="1546"/>
      <c r="O6" s="1546"/>
      <c r="P6" s="1546"/>
      <c r="Q6" s="1546"/>
      <c r="R6" s="1546"/>
      <c r="S6" s="1546"/>
      <c r="T6" s="1546"/>
      <c r="U6" s="1546"/>
      <c r="V6" s="1546"/>
      <c r="W6" s="1546"/>
      <c r="X6" s="1546"/>
      <c r="Y6" s="1546"/>
      <c r="Z6" s="1546"/>
    </row>
    <row r="7" ht="13.5" thickBot="1"/>
    <row r="8" spans="1:26" ht="16.5" customHeight="1" thickBot="1">
      <c r="A8" s="1504" t="s">
        <v>4</v>
      </c>
      <c r="B8" s="1490" t="s">
        <v>67</v>
      </c>
      <c r="C8" s="1506" t="s">
        <v>0</v>
      </c>
      <c r="D8" s="1507"/>
      <c r="E8" s="1507"/>
      <c r="F8" s="1507"/>
      <c r="G8" s="1507"/>
      <c r="H8" s="1507"/>
      <c r="I8" s="1507"/>
      <c r="J8" s="1508"/>
      <c r="K8" s="1506" t="s">
        <v>1</v>
      </c>
      <c r="L8" s="1507"/>
      <c r="M8" s="1507"/>
      <c r="N8" s="1507"/>
      <c r="O8" s="1507"/>
      <c r="P8" s="1507"/>
      <c r="Q8" s="1507"/>
      <c r="R8" s="1507"/>
      <c r="S8" s="1490" t="s">
        <v>62</v>
      </c>
      <c r="T8" s="1495" t="s">
        <v>2</v>
      </c>
      <c r="U8" s="1496"/>
      <c r="V8" s="1495" t="s">
        <v>3</v>
      </c>
      <c r="W8" s="1497"/>
      <c r="X8" s="1497"/>
      <c r="Y8" s="1497"/>
      <c r="Z8" s="1496"/>
    </row>
    <row r="9" spans="1:26" ht="16.5" customHeight="1">
      <c r="A9" s="1505"/>
      <c r="B9" s="1503" t="s">
        <v>5</v>
      </c>
      <c r="C9" s="1501" t="s">
        <v>61</v>
      </c>
      <c r="D9" s="1509" t="s">
        <v>6</v>
      </c>
      <c r="E9" s="1510"/>
      <c r="F9" s="1510"/>
      <c r="G9" s="1510"/>
      <c r="H9" s="1510"/>
      <c r="I9" s="1510"/>
      <c r="J9" s="1511"/>
      <c r="K9" s="1501" t="s">
        <v>61</v>
      </c>
      <c r="L9" s="1509" t="s">
        <v>6</v>
      </c>
      <c r="M9" s="1510"/>
      <c r="N9" s="1510"/>
      <c r="O9" s="1510"/>
      <c r="P9" s="1510"/>
      <c r="Q9" s="1510"/>
      <c r="R9" s="1510"/>
      <c r="S9" s="1491"/>
      <c r="T9" s="1492" t="s">
        <v>63</v>
      </c>
      <c r="U9" s="1488" t="s">
        <v>64</v>
      </c>
      <c r="V9" s="1493" t="s">
        <v>7</v>
      </c>
      <c r="W9" s="1487" t="s">
        <v>8</v>
      </c>
      <c r="X9" s="1487" t="s">
        <v>9</v>
      </c>
      <c r="Y9" s="1487" t="s">
        <v>65</v>
      </c>
      <c r="Z9" s="1488" t="s">
        <v>66</v>
      </c>
    </row>
    <row r="10" spans="1:26" ht="16.5" customHeight="1" thickBot="1">
      <c r="A10" s="1505"/>
      <c r="B10" s="1503"/>
      <c r="C10" s="1502"/>
      <c r="D10" s="18">
        <v>6</v>
      </c>
      <c r="E10" s="19">
        <v>7</v>
      </c>
      <c r="F10" s="18">
        <v>8</v>
      </c>
      <c r="G10" s="19">
        <v>9</v>
      </c>
      <c r="H10" s="18">
        <v>10</v>
      </c>
      <c r="I10" s="19">
        <v>11</v>
      </c>
      <c r="J10" s="20">
        <v>12</v>
      </c>
      <c r="K10" s="1502"/>
      <c r="L10" s="19">
        <v>6</v>
      </c>
      <c r="M10" s="18">
        <v>7</v>
      </c>
      <c r="N10" s="19">
        <v>8</v>
      </c>
      <c r="O10" s="18">
        <v>9</v>
      </c>
      <c r="P10" s="19">
        <v>10</v>
      </c>
      <c r="Q10" s="18">
        <v>11</v>
      </c>
      <c r="R10" s="21">
        <v>12</v>
      </c>
      <c r="S10" s="1491"/>
      <c r="T10" s="1407"/>
      <c r="U10" s="1489"/>
      <c r="V10" s="1494"/>
      <c r="W10" s="1410"/>
      <c r="X10" s="1410"/>
      <c r="Y10" s="1410"/>
      <c r="Z10" s="1489"/>
    </row>
    <row r="11" spans="1:26" ht="13.5" thickBot="1">
      <c r="A11" s="22">
        <v>1</v>
      </c>
      <c r="B11" s="23">
        <v>2</v>
      </c>
      <c r="C11" s="173">
        <v>3</v>
      </c>
      <c r="D11" s="24">
        <v>4</v>
      </c>
      <c r="E11" s="25">
        <v>5</v>
      </c>
      <c r="F11" s="24">
        <v>6</v>
      </c>
      <c r="G11" s="25">
        <v>7</v>
      </c>
      <c r="H11" s="24">
        <v>8</v>
      </c>
      <c r="I11" s="25">
        <v>9</v>
      </c>
      <c r="J11" s="26">
        <v>10</v>
      </c>
      <c r="K11" s="174">
        <v>11</v>
      </c>
      <c r="L11" s="25">
        <v>12</v>
      </c>
      <c r="M11" s="24">
        <v>13</v>
      </c>
      <c r="N11" s="25">
        <v>14</v>
      </c>
      <c r="O11" s="24">
        <v>15</v>
      </c>
      <c r="P11" s="25">
        <v>16</v>
      </c>
      <c r="Q11" s="24">
        <v>17</v>
      </c>
      <c r="R11" s="28">
        <v>18</v>
      </c>
      <c r="S11" s="22">
        <v>19</v>
      </c>
      <c r="T11" s="29">
        <v>20</v>
      </c>
      <c r="U11" s="30">
        <v>21</v>
      </c>
      <c r="V11" s="31">
        <v>22</v>
      </c>
      <c r="W11" s="32">
        <v>23</v>
      </c>
      <c r="X11" s="32">
        <v>24</v>
      </c>
      <c r="Y11" s="33">
        <v>25</v>
      </c>
      <c r="Z11" s="34">
        <v>26</v>
      </c>
    </row>
    <row r="12" spans="1:26" s="3" customFormat="1" ht="18" customHeight="1" thickBot="1">
      <c r="A12" s="36" t="s">
        <v>410</v>
      </c>
      <c r="B12" s="42"/>
      <c r="C12" s="175">
        <f aca="true" t="shared" si="0" ref="C12:R12">SUM(C13:C14)</f>
        <v>0</v>
      </c>
      <c r="D12" s="176">
        <f t="shared" si="0"/>
        <v>0</v>
      </c>
      <c r="E12" s="177">
        <f t="shared" si="0"/>
        <v>0</v>
      </c>
      <c r="F12" s="176">
        <f t="shared" si="0"/>
        <v>0</v>
      </c>
      <c r="G12" s="177">
        <f t="shared" si="0"/>
        <v>0</v>
      </c>
      <c r="H12" s="176">
        <f t="shared" si="0"/>
        <v>0</v>
      </c>
      <c r="I12" s="177">
        <f t="shared" si="0"/>
        <v>0</v>
      </c>
      <c r="J12" s="178">
        <f t="shared" si="0"/>
        <v>0</v>
      </c>
      <c r="K12" s="179">
        <f t="shared" si="0"/>
        <v>0</v>
      </c>
      <c r="L12" s="177">
        <f t="shared" si="0"/>
        <v>0</v>
      </c>
      <c r="M12" s="176">
        <f t="shared" si="0"/>
        <v>0</v>
      </c>
      <c r="N12" s="177">
        <f t="shared" si="0"/>
        <v>0</v>
      </c>
      <c r="O12" s="176">
        <f t="shared" si="0"/>
        <v>0</v>
      </c>
      <c r="P12" s="177">
        <f t="shared" si="0"/>
        <v>0</v>
      </c>
      <c r="Q12" s="176">
        <f t="shared" si="0"/>
        <v>0</v>
      </c>
      <c r="R12" s="180">
        <f t="shared" si="0"/>
        <v>0</v>
      </c>
      <c r="S12" s="181"/>
      <c r="T12" s="182">
        <f aca="true" t="shared" si="1" ref="T12:Z12">SUM(T13:T14)</f>
        <v>0</v>
      </c>
      <c r="U12" s="178">
        <f t="shared" si="1"/>
        <v>0</v>
      </c>
      <c r="V12" s="182">
        <f t="shared" si="1"/>
        <v>0</v>
      </c>
      <c r="W12" s="176">
        <f t="shared" si="1"/>
        <v>0</v>
      </c>
      <c r="X12" s="176">
        <f t="shared" si="1"/>
        <v>0</v>
      </c>
      <c r="Y12" s="176">
        <f t="shared" si="1"/>
        <v>0</v>
      </c>
      <c r="Z12" s="178">
        <f t="shared" si="1"/>
        <v>0</v>
      </c>
    </row>
    <row r="13" spans="1:26" s="2" customFormat="1" ht="18" customHeight="1">
      <c r="A13" s="37" t="s">
        <v>10</v>
      </c>
      <c r="B13" s="112"/>
      <c r="C13" s="56">
        <f>SUM(D13:J13)</f>
        <v>0</v>
      </c>
      <c r="D13" s="61"/>
      <c r="E13" s="62"/>
      <c r="F13" s="61"/>
      <c r="G13" s="62"/>
      <c r="H13" s="61"/>
      <c r="I13" s="62"/>
      <c r="J13" s="64"/>
      <c r="K13" s="59">
        <f>SUM(L13:R13)</f>
        <v>0</v>
      </c>
      <c r="L13" s="62"/>
      <c r="M13" s="61"/>
      <c r="N13" s="61"/>
      <c r="O13" s="61"/>
      <c r="P13" s="61"/>
      <c r="Q13" s="61"/>
      <c r="R13" s="60"/>
      <c r="S13" s="183"/>
      <c r="T13" s="184"/>
      <c r="U13" s="64"/>
      <c r="V13" s="184"/>
      <c r="W13" s="61"/>
      <c r="X13" s="61"/>
      <c r="Y13" s="61"/>
      <c r="Z13" s="64"/>
    </row>
    <row r="14" spans="1:26" s="2" customFormat="1" ht="18" customHeight="1" thickBot="1">
      <c r="A14" s="120" t="s">
        <v>11</v>
      </c>
      <c r="B14" s="121"/>
      <c r="C14" s="79">
        <f>SUM(D14:J14)</f>
        <v>0</v>
      </c>
      <c r="D14" s="86"/>
      <c r="E14" s="87"/>
      <c r="F14" s="86"/>
      <c r="G14" s="87"/>
      <c r="H14" s="86"/>
      <c r="I14" s="87"/>
      <c r="J14" s="90"/>
      <c r="K14" s="84">
        <f>SUM(L14:R14)</f>
        <v>0</v>
      </c>
      <c r="L14" s="87"/>
      <c r="M14" s="86"/>
      <c r="N14" s="87"/>
      <c r="O14" s="86"/>
      <c r="P14" s="87"/>
      <c r="Q14" s="86"/>
      <c r="R14" s="85"/>
      <c r="S14" s="185"/>
      <c r="T14" s="186"/>
      <c r="U14" s="90"/>
      <c r="V14" s="186"/>
      <c r="W14" s="86"/>
      <c r="X14" s="86"/>
      <c r="Y14" s="86"/>
      <c r="Z14" s="90"/>
    </row>
    <row r="15" spans="1:26" s="3" customFormat="1" ht="18" customHeight="1" thickBot="1">
      <c r="A15" s="36" t="s">
        <v>452</v>
      </c>
      <c r="B15" s="42"/>
      <c r="C15" s="175">
        <f aca="true" t="shared" si="2" ref="C15:R15">SUM(C16:C17)</f>
        <v>0</v>
      </c>
      <c r="D15" s="176">
        <f t="shared" si="2"/>
        <v>0</v>
      </c>
      <c r="E15" s="177">
        <f t="shared" si="2"/>
        <v>0</v>
      </c>
      <c r="F15" s="176">
        <f t="shared" si="2"/>
        <v>0</v>
      </c>
      <c r="G15" s="177">
        <f t="shared" si="2"/>
        <v>0</v>
      </c>
      <c r="H15" s="176">
        <f t="shared" si="2"/>
        <v>0</v>
      </c>
      <c r="I15" s="177">
        <f t="shared" si="2"/>
        <v>0</v>
      </c>
      <c r="J15" s="178">
        <f t="shared" si="2"/>
        <v>0</v>
      </c>
      <c r="K15" s="179">
        <f t="shared" si="2"/>
        <v>0</v>
      </c>
      <c r="L15" s="177">
        <f t="shared" si="2"/>
        <v>0</v>
      </c>
      <c r="M15" s="176">
        <f t="shared" si="2"/>
        <v>0</v>
      </c>
      <c r="N15" s="177">
        <f t="shared" si="2"/>
        <v>0</v>
      </c>
      <c r="O15" s="176">
        <f t="shared" si="2"/>
        <v>0</v>
      </c>
      <c r="P15" s="177">
        <f t="shared" si="2"/>
        <v>0</v>
      </c>
      <c r="Q15" s="176">
        <f t="shared" si="2"/>
        <v>0</v>
      </c>
      <c r="R15" s="180">
        <f t="shared" si="2"/>
        <v>0</v>
      </c>
      <c r="S15" s="181"/>
      <c r="T15" s="182">
        <f aca="true" t="shared" si="3" ref="T15:Z15">SUM(T16:T17)</f>
        <v>0</v>
      </c>
      <c r="U15" s="178">
        <f t="shared" si="3"/>
        <v>0</v>
      </c>
      <c r="V15" s="182">
        <f t="shared" si="3"/>
        <v>0</v>
      </c>
      <c r="W15" s="176">
        <f t="shared" si="3"/>
        <v>0</v>
      </c>
      <c r="X15" s="176">
        <f t="shared" si="3"/>
        <v>0</v>
      </c>
      <c r="Y15" s="176">
        <f t="shared" si="3"/>
        <v>0</v>
      </c>
      <c r="Z15" s="178">
        <f t="shared" si="3"/>
        <v>0</v>
      </c>
    </row>
    <row r="16" spans="1:26" s="2" customFormat="1" ht="18" customHeight="1">
      <c r="A16" s="37" t="s">
        <v>10</v>
      </c>
      <c r="B16" s="187"/>
      <c r="C16" s="56">
        <f>SUM(D16:J16)</f>
        <v>0</v>
      </c>
      <c r="D16" s="61"/>
      <c r="E16" s="62"/>
      <c r="F16" s="61"/>
      <c r="G16" s="62"/>
      <c r="H16" s="61"/>
      <c r="I16" s="62"/>
      <c r="J16" s="64"/>
      <c r="K16" s="59">
        <f>SUM(L16:R16)</f>
        <v>0</v>
      </c>
      <c r="L16" s="62"/>
      <c r="M16" s="61"/>
      <c r="N16" s="62"/>
      <c r="O16" s="61"/>
      <c r="P16" s="62"/>
      <c r="Q16" s="61"/>
      <c r="R16" s="60"/>
      <c r="S16" s="183"/>
      <c r="T16" s="184"/>
      <c r="U16" s="64"/>
      <c r="V16" s="184"/>
      <c r="W16" s="61"/>
      <c r="X16" s="61"/>
      <c r="Y16" s="61"/>
      <c r="Z16" s="64"/>
    </row>
    <row r="17" spans="1:26" s="2" customFormat="1" ht="18" customHeight="1" thickBot="1">
      <c r="A17" s="120" t="s">
        <v>11</v>
      </c>
      <c r="B17" s="188"/>
      <c r="C17" s="79">
        <f>SUM(D17:J17)</f>
        <v>0</v>
      </c>
      <c r="D17" s="86"/>
      <c r="E17" s="87"/>
      <c r="F17" s="86"/>
      <c r="G17" s="87"/>
      <c r="H17" s="86"/>
      <c r="I17" s="87"/>
      <c r="J17" s="90"/>
      <c r="K17" s="84">
        <f>SUM(L17:R17)</f>
        <v>0</v>
      </c>
      <c r="L17" s="87"/>
      <c r="M17" s="86"/>
      <c r="N17" s="87"/>
      <c r="O17" s="86"/>
      <c r="P17" s="87"/>
      <c r="Q17" s="86"/>
      <c r="R17" s="85"/>
      <c r="S17" s="185"/>
      <c r="T17" s="186"/>
      <c r="U17" s="90"/>
      <c r="V17" s="186"/>
      <c r="W17" s="86"/>
      <c r="X17" s="86"/>
      <c r="Y17" s="86"/>
      <c r="Z17" s="90"/>
    </row>
    <row r="18" spans="1:26" s="2" customFormat="1" ht="18" customHeight="1" thickBot="1">
      <c r="A18" s="1547" t="s">
        <v>263</v>
      </c>
      <c r="B18" s="1548"/>
      <c r="C18" s="1548"/>
      <c r="D18" s="1548"/>
      <c r="E18" s="1548"/>
      <c r="F18" s="1548"/>
      <c r="G18" s="1548"/>
      <c r="H18" s="1548"/>
      <c r="I18" s="1548"/>
      <c r="J18" s="1548"/>
      <c r="K18" s="1548"/>
      <c r="L18" s="1548"/>
      <c r="M18" s="1548"/>
      <c r="N18" s="1548"/>
      <c r="O18" s="1548"/>
      <c r="P18" s="1548"/>
      <c r="Q18" s="1548"/>
      <c r="R18" s="1548"/>
      <c r="S18" s="1548"/>
      <c r="T18" s="1548"/>
      <c r="U18" s="1548"/>
      <c r="V18" s="1548"/>
      <c r="W18" s="1548"/>
      <c r="X18" s="1548"/>
      <c r="Y18" s="1548"/>
      <c r="Z18" s="1549"/>
    </row>
    <row r="19" spans="1:26" s="3" customFormat="1" ht="18" customHeight="1" thickBot="1">
      <c r="A19" s="4" t="s">
        <v>12</v>
      </c>
      <c r="B19" s="189"/>
      <c r="C19" s="175">
        <f aca="true" t="shared" si="4" ref="C19:R19">SUM(C20:C21)</f>
        <v>0</v>
      </c>
      <c r="D19" s="176">
        <f t="shared" si="4"/>
        <v>0</v>
      </c>
      <c r="E19" s="177">
        <f t="shared" si="4"/>
        <v>0</v>
      </c>
      <c r="F19" s="176">
        <f t="shared" si="4"/>
        <v>0</v>
      </c>
      <c r="G19" s="177">
        <f t="shared" si="4"/>
        <v>0</v>
      </c>
      <c r="H19" s="176">
        <f t="shared" si="4"/>
        <v>0</v>
      </c>
      <c r="I19" s="177">
        <f t="shared" si="4"/>
        <v>0</v>
      </c>
      <c r="J19" s="178">
        <f t="shared" si="4"/>
        <v>0</v>
      </c>
      <c r="K19" s="179">
        <f t="shared" si="4"/>
        <v>0</v>
      </c>
      <c r="L19" s="177">
        <f t="shared" si="4"/>
        <v>0</v>
      </c>
      <c r="M19" s="176">
        <f t="shared" si="4"/>
        <v>0</v>
      </c>
      <c r="N19" s="177">
        <f t="shared" si="4"/>
        <v>0</v>
      </c>
      <c r="O19" s="176">
        <f t="shared" si="4"/>
        <v>0</v>
      </c>
      <c r="P19" s="177">
        <f t="shared" si="4"/>
        <v>0</v>
      </c>
      <c r="Q19" s="176">
        <f t="shared" si="4"/>
        <v>0</v>
      </c>
      <c r="R19" s="180">
        <f t="shared" si="4"/>
        <v>0</v>
      </c>
      <c r="S19" s="181"/>
      <c r="T19" s="182">
        <f aca="true" t="shared" si="5" ref="T19:Z19">SUM(T20:T21)</f>
        <v>0</v>
      </c>
      <c r="U19" s="178">
        <f t="shared" si="5"/>
        <v>0</v>
      </c>
      <c r="V19" s="182">
        <f t="shared" si="5"/>
        <v>0</v>
      </c>
      <c r="W19" s="176">
        <f t="shared" si="5"/>
        <v>0</v>
      </c>
      <c r="X19" s="176">
        <f t="shared" si="5"/>
        <v>0</v>
      </c>
      <c r="Y19" s="176">
        <f t="shared" si="5"/>
        <v>0</v>
      </c>
      <c r="Z19" s="178">
        <f t="shared" si="5"/>
        <v>0</v>
      </c>
    </row>
    <row r="20" spans="1:26" s="2" customFormat="1" ht="18" customHeight="1">
      <c r="A20" s="37" t="s">
        <v>10</v>
      </c>
      <c r="B20" s="187"/>
      <c r="C20" s="56">
        <f>SUM(D20:J20)</f>
        <v>0</v>
      </c>
      <c r="D20" s="61">
        <f>IF(D13&lt;D16,D16-D13,0)</f>
        <v>0</v>
      </c>
      <c r="E20" s="62">
        <f aca="true" t="shared" si="6" ref="E20:J20">IF(E13&lt;E16,E16-E13,0)</f>
        <v>0</v>
      </c>
      <c r="F20" s="61">
        <f t="shared" si="6"/>
        <v>0</v>
      </c>
      <c r="G20" s="62">
        <f t="shared" si="6"/>
        <v>0</v>
      </c>
      <c r="H20" s="61">
        <f t="shared" si="6"/>
        <v>0</v>
      </c>
      <c r="I20" s="62">
        <f t="shared" si="6"/>
        <v>0</v>
      </c>
      <c r="J20" s="64">
        <f t="shared" si="6"/>
        <v>0</v>
      </c>
      <c r="K20" s="59">
        <f>SUM(L20:R20)</f>
        <v>0</v>
      </c>
      <c r="L20" s="62">
        <f aca="true" t="shared" si="7" ref="L20:R21">IF(L13&lt;L16,L16-L13,0)</f>
        <v>0</v>
      </c>
      <c r="M20" s="61">
        <f t="shared" si="7"/>
        <v>0</v>
      </c>
      <c r="N20" s="62">
        <f t="shared" si="7"/>
        <v>0</v>
      </c>
      <c r="O20" s="61">
        <f t="shared" si="7"/>
        <v>0</v>
      </c>
      <c r="P20" s="62">
        <f t="shared" si="7"/>
        <v>0</v>
      </c>
      <c r="Q20" s="61">
        <f t="shared" si="7"/>
        <v>0</v>
      </c>
      <c r="R20" s="60">
        <f t="shared" si="7"/>
        <v>0</v>
      </c>
      <c r="S20" s="183"/>
      <c r="T20" s="184">
        <f aca="true" t="shared" si="8" ref="T20:Z21">IF(T13&lt;T16,T16-T13,0)</f>
        <v>0</v>
      </c>
      <c r="U20" s="64">
        <f t="shared" si="8"/>
        <v>0</v>
      </c>
      <c r="V20" s="184">
        <f t="shared" si="8"/>
        <v>0</v>
      </c>
      <c r="W20" s="61">
        <f t="shared" si="8"/>
        <v>0</v>
      </c>
      <c r="X20" s="61">
        <f t="shared" si="8"/>
        <v>0</v>
      </c>
      <c r="Y20" s="61">
        <f t="shared" si="8"/>
        <v>0</v>
      </c>
      <c r="Z20" s="64">
        <f t="shared" si="8"/>
        <v>0</v>
      </c>
    </row>
    <row r="21" spans="1:26" s="2" customFormat="1" ht="18" customHeight="1" thickBot="1">
      <c r="A21" s="120" t="s">
        <v>11</v>
      </c>
      <c r="B21" s="188"/>
      <c r="C21" s="79">
        <f>SUM(D21:J21)</f>
        <v>0</v>
      </c>
      <c r="D21" s="86">
        <f aca="true" t="shared" si="9" ref="D21:J21">IF(D14&lt;D17,D17-D14,0)</f>
        <v>0</v>
      </c>
      <c r="E21" s="87">
        <f t="shared" si="9"/>
        <v>0</v>
      </c>
      <c r="F21" s="86">
        <f t="shared" si="9"/>
        <v>0</v>
      </c>
      <c r="G21" s="87">
        <f t="shared" si="9"/>
        <v>0</v>
      </c>
      <c r="H21" s="86">
        <f t="shared" si="9"/>
        <v>0</v>
      </c>
      <c r="I21" s="87">
        <f t="shared" si="9"/>
        <v>0</v>
      </c>
      <c r="J21" s="90">
        <f t="shared" si="9"/>
        <v>0</v>
      </c>
      <c r="K21" s="84">
        <f>SUM(L21:R21)</f>
        <v>0</v>
      </c>
      <c r="L21" s="87">
        <f t="shared" si="7"/>
        <v>0</v>
      </c>
      <c r="M21" s="86">
        <f t="shared" si="7"/>
        <v>0</v>
      </c>
      <c r="N21" s="87">
        <f t="shared" si="7"/>
        <v>0</v>
      </c>
      <c r="O21" s="86">
        <f t="shared" si="7"/>
        <v>0</v>
      </c>
      <c r="P21" s="87">
        <f t="shared" si="7"/>
        <v>0</v>
      </c>
      <c r="Q21" s="86">
        <f t="shared" si="7"/>
        <v>0</v>
      </c>
      <c r="R21" s="85">
        <f t="shared" si="7"/>
        <v>0</v>
      </c>
      <c r="S21" s="185"/>
      <c r="T21" s="186">
        <f t="shared" si="8"/>
        <v>0</v>
      </c>
      <c r="U21" s="90">
        <f t="shared" si="8"/>
        <v>0</v>
      </c>
      <c r="V21" s="186">
        <f t="shared" si="8"/>
        <v>0</v>
      </c>
      <c r="W21" s="86">
        <f t="shared" si="8"/>
        <v>0</v>
      </c>
      <c r="X21" s="86">
        <f t="shared" si="8"/>
        <v>0</v>
      </c>
      <c r="Y21" s="86">
        <f t="shared" si="8"/>
        <v>0</v>
      </c>
      <c r="Z21" s="90">
        <f t="shared" si="8"/>
        <v>0</v>
      </c>
    </row>
    <row r="22" spans="1:26" s="3" customFormat="1" ht="18" customHeight="1" thickBot="1">
      <c r="A22" s="36" t="s">
        <v>13</v>
      </c>
      <c r="B22" s="189"/>
      <c r="C22" s="175">
        <f aca="true" t="shared" si="10" ref="C22:R22">SUM(C23:C24)</f>
        <v>0</v>
      </c>
      <c r="D22" s="176">
        <f t="shared" si="10"/>
        <v>0</v>
      </c>
      <c r="E22" s="177">
        <f t="shared" si="10"/>
        <v>0</v>
      </c>
      <c r="F22" s="176">
        <f t="shared" si="10"/>
        <v>0</v>
      </c>
      <c r="G22" s="177">
        <f t="shared" si="10"/>
        <v>0</v>
      </c>
      <c r="H22" s="176">
        <f t="shared" si="10"/>
        <v>0</v>
      </c>
      <c r="I22" s="177">
        <f t="shared" si="10"/>
        <v>0</v>
      </c>
      <c r="J22" s="178">
        <f t="shared" si="10"/>
        <v>0</v>
      </c>
      <c r="K22" s="179">
        <f t="shared" si="10"/>
        <v>0</v>
      </c>
      <c r="L22" s="177">
        <f t="shared" si="10"/>
        <v>0</v>
      </c>
      <c r="M22" s="176">
        <f t="shared" si="10"/>
        <v>0</v>
      </c>
      <c r="N22" s="177">
        <f t="shared" si="10"/>
        <v>0</v>
      </c>
      <c r="O22" s="176">
        <f t="shared" si="10"/>
        <v>0</v>
      </c>
      <c r="P22" s="177">
        <f t="shared" si="10"/>
        <v>0</v>
      </c>
      <c r="Q22" s="176">
        <f t="shared" si="10"/>
        <v>0</v>
      </c>
      <c r="R22" s="180">
        <f t="shared" si="10"/>
        <v>0</v>
      </c>
      <c r="S22" s="181"/>
      <c r="T22" s="182">
        <f aca="true" t="shared" si="11" ref="T22:Z22">SUM(T23:T24)</f>
        <v>0</v>
      </c>
      <c r="U22" s="178">
        <f t="shared" si="11"/>
        <v>0</v>
      </c>
      <c r="V22" s="182">
        <f t="shared" si="11"/>
        <v>0</v>
      </c>
      <c r="W22" s="176">
        <f t="shared" si="11"/>
        <v>0</v>
      </c>
      <c r="X22" s="176">
        <f t="shared" si="11"/>
        <v>0</v>
      </c>
      <c r="Y22" s="176">
        <f t="shared" si="11"/>
        <v>0</v>
      </c>
      <c r="Z22" s="178">
        <f t="shared" si="11"/>
        <v>0</v>
      </c>
    </row>
    <row r="23" spans="1:26" s="2" customFormat="1" ht="18" customHeight="1">
      <c r="A23" s="37" t="s">
        <v>10</v>
      </c>
      <c r="B23" s="187"/>
      <c r="C23" s="56">
        <f>SUM(D23:J23)</f>
        <v>0</v>
      </c>
      <c r="D23" s="61">
        <f>IF(D13&gt;D16,D13-D16,0)</f>
        <v>0</v>
      </c>
      <c r="E23" s="62">
        <f aca="true" t="shared" si="12" ref="E23:J24">IF(E13&gt;E16,E13-E16,0)</f>
        <v>0</v>
      </c>
      <c r="F23" s="61">
        <f t="shared" si="12"/>
        <v>0</v>
      </c>
      <c r="G23" s="62">
        <f t="shared" si="12"/>
        <v>0</v>
      </c>
      <c r="H23" s="61">
        <f t="shared" si="12"/>
        <v>0</v>
      </c>
      <c r="I23" s="62">
        <f t="shared" si="12"/>
        <v>0</v>
      </c>
      <c r="J23" s="64">
        <f t="shared" si="12"/>
        <v>0</v>
      </c>
      <c r="K23" s="59">
        <f>SUM(L23:R23)</f>
        <v>0</v>
      </c>
      <c r="L23" s="62">
        <f aca="true" t="shared" si="13" ref="L23:R24">IF(L13&gt;L16,L13-L16,0)</f>
        <v>0</v>
      </c>
      <c r="M23" s="61">
        <f t="shared" si="13"/>
        <v>0</v>
      </c>
      <c r="N23" s="62">
        <f t="shared" si="13"/>
        <v>0</v>
      </c>
      <c r="O23" s="61">
        <f t="shared" si="13"/>
        <v>0</v>
      </c>
      <c r="P23" s="62">
        <f t="shared" si="13"/>
        <v>0</v>
      </c>
      <c r="Q23" s="61">
        <f t="shared" si="13"/>
        <v>0</v>
      </c>
      <c r="R23" s="60">
        <f t="shared" si="13"/>
        <v>0</v>
      </c>
      <c r="S23" s="183"/>
      <c r="T23" s="184">
        <f aca="true" t="shared" si="14" ref="T23:Z24">IF(T13&gt;T16,T13-T16,0)</f>
        <v>0</v>
      </c>
      <c r="U23" s="64">
        <f t="shared" si="14"/>
        <v>0</v>
      </c>
      <c r="V23" s="184">
        <f t="shared" si="14"/>
        <v>0</v>
      </c>
      <c r="W23" s="61">
        <f t="shared" si="14"/>
        <v>0</v>
      </c>
      <c r="X23" s="61">
        <f t="shared" si="14"/>
        <v>0</v>
      </c>
      <c r="Y23" s="61">
        <f t="shared" si="14"/>
        <v>0</v>
      </c>
      <c r="Z23" s="64">
        <f t="shared" si="14"/>
        <v>0</v>
      </c>
    </row>
    <row r="24" spans="1:26" s="2" customFormat="1" ht="18" customHeight="1" thickBot="1">
      <c r="A24" s="149" t="s">
        <v>11</v>
      </c>
      <c r="B24" s="190"/>
      <c r="C24" s="161">
        <f>SUM(D24:J24)</f>
        <v>0</v>
      </c>
      <c r="D24" s="191">
        <f>IF(D14&gt;D17,D14-D17,0)</f>
        <v>0</v>
      </c>
      <c r="E24" s="192">
        <f t="shared" si="12"/>
        <v>0</v>
      </c>
      <c r="F24" s="191">
        <f t="shared" si="12"/>
        <v>0</v>
      </c>
      <c r="G24" s="192">
        <f t="shared" si="12"/>
        <v>0</v>
      </c>
      <c r="H24" s="191">
        <f t="shared" si="12"/>
        <v>0</v>
      </c>
      <c r="I24" s="192">
        <f t="shared" si="12"/>
        <v>0</v>
      </c>
      <c r="J24" s="193">
        <f t="shared" si="12"/>
        <v>0</v>
      </c>
      <c r="K24" s="194">
        <f>SUM(L24:R24)</f>
        <v>0</v>
      </c>
      <c r="L24" s="192">
        <f t="shared" si="13"/>
        <v>0</v>
      </c>
      <c r="M24" s="191">
        <f t="shared" si="13"/>
        <v>0</v>
      </c>
      <c r="N24" s="192">
        <f t="shared" si="13"/>
        <v>0</v>
      </c>
      <c r="O24" s="191">
        <f t="shared" si="13"/>
        <v>0</v>
      </c>
      <c r="P24" s="192">
        <f t="shared" si="13"/>
        <v>0</v>
      </c>
      <c r="Q24" s="191">
        <f t="shared" si="13"/>
        <v>0</v>
      </c>
      <c r="R24" s="195">
        <f t="shared" si="13"/>
        <v>0</v>
      </c>
      <c r="S24" s="196"/>
      <c r="T24" s="197">
        <f t="shared" si="14"/>
        <v>0</v>
      </c>
      <c r="U24" s="193">
        <f t="shared" si="14"/>
        <v>0</v>
      </c>
      <c r="V24" s="197">
        <f t="shared" si="14"/>
        <v>0</v>
      </c>
      <c r="W24" s="191">
        <f t="shared" si="14"/>
        <v>0</v>
      </c>
      <c r="X24" s="191">
        <f t="shared" si="14"/>
        <v>0</v>
      </c>
      <c r="Y24" s="191">
        <f t="shared" si="14"/>
        <v>0</v>
      </c>
      <c r="Z24" s="193">
        <f t="shared" si="14"/>
        <v>0</v>
      </c>
    </row>
    <row r="26" spans="2:25" ht="15.75">
      <c r="B26" s="163" t="s">
        <v>253</v>
      </c>
      <c r="C26" s="163"/>
      <c r="D26" s="163"/>
      <c r="E26" s="163"/>
      <c r="F26" s="163"/>
      <c r="G26" s="163"/>
      <c r="H26" s="3"/>
      <c r="I26" s="3"/>
      <c r="J26" s="3"/>
      <c r="K26" s="3"/>
      <c r="L26" s="3"/>
      <c r="M26" s="3"/>
      <c r="N26" s="3"/>
      <c r="O26" s="3"/>
      <c r="P26" s="3"/>
      <c r="Q26" s="3"/>
      <c r="R26" s="1485" t="s">
        <v>258</v>
      </c>
      <c r="S26" s="1485"/>
      <c r="T26" s="1485"/>
      <c r="U26" s="1485"/>
      <c r="V26" s="1485"/>
      <c r="W26" s="1485"/>
      <c r="X26" s="1485"/>
      <c r="Y26" s="1485"/>
    </row>
    <row r="27" spans="2:25" ht="15" customHeight="1">
      <c r="B27" s="524" t="s">
        <v>254</v>
      </c>
      <c r="C27" s="524"/>
      <c r="D27" s="524"/>
      <c r="E27" s="524"/>
      <c r="F27" s="524"/>
      <c r="G27" s="524"/>
      <c r="H27" s="3"/>
      <c r="I27" s="3"/>
      <c r="J27" s="3"/>
      <c r="K27" s="3"/>
      <c r="L27" s="3"/>
      <c r="M27" s="3"/>
      <c r="N27" s="3"/>
      <c r="O27" s="3"/>
      <c r="P27" s="3"/>
      <c r="Q27" s="3"/>
      <c r="R27" s="1486" t="s">
        <v>257</v>
      </c>
      <c r="S27" s="1486"/>
      <c r="T27" s="1486"/>
      <c r="U27" s="1486"/>
      <c r="V27" s="1486"/>
      <c r="W27" s="1486"/>
      <c r="X27" s="1486"/>
      <c r="Y27" s="1486"/>
    </row>
    <row r="28" spans="2:25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485" t="s">
        <v>256</v>
      </c>
      <c r="S28" s="1485"/>
      <c r="T28" s="1485"/>
      <c r="U28" s="1485"/>
      <c r="V28" s="1485"/>
      <c r="W28" s="1485"/>
      <c r="X28" s="1485"/>
      <c r="Y28" s="1485"/>
    </row>
    <row r="29" spans="2:24" ht="15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582"/>
      <c r="V29" s="582"/>
      <c r="W29" s="582"/>
      <c r="X29" s="582"/>
    </row>
    <row r="30" spans="2:24" ht="15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ht="15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2:24" ht="15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</sheetData>
  <sheetProtection/>
  <mergeCells count="29">
    <mergeCell ref="A6:Z6"/>
    <mergeCell ref="A18:Z18"/>
    <mergeCell ref="K8:R8"/>
    <mergeCell ref="S8:S10"/>
    <mergeCell ref="T8:U8"/>
    <mergeCell ref="V8:Z8"/>
    <mergeCell ref="K9:K10"/>
    <mergeCell ref="C9:C10"/>
    <mergeCell ref="C8:J8"/>
    <mergeCell ref="B8:B10"/>
    <mergeCell ref="R26:Y26"/>
    <mergeCell ref="R27:Y27"/>
    <mergeCell ref="R28:Y28"/>
    <mergeCell ref="A2:H2"/>
    <mergeCell ref="A1:H1"/>
    <mergeCell ref="A4:Z4"/>
    <mergeCell ref="A5:Z5"/>
    <mergeCell ref="X1:Y1"/>
    <mergeCell ref="K1:U1"/>
    <mergeCell ref="A8:A10"/>
    <mergeCell ref="Z9:Z10"/>
    <mergeCell ref="Y9:Y10"/>
    <mergeCell ref="X9:X10"/>
    <mergeCell ref="D9:J9"/>
    <mergeCell ref="W9:W10"/>
    <mergeCell ref="V9:V10"/>
    <mergeCell ref="L9:R9"/>
    <mergeCell ref="T9:T10"/>
    <mergeCell ref="U9:U10"/>
  </mergeCells>
  <printOptions/>
  <pageMargins left="0.6" right="0.25" top="0.24" bottom="0.32" header="0.23" footer="0.26"/>
  <pageSetup horizontalDpi="1200" verticalDpi="12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11.7109375" style="17" customWidth="1"/>
    <col min="2" max="2" width="5.140625" style="40" customWidth="1"/>
    <col min="3" max="3" width="7.57421875" style="17" bestFit="1" customWidth="1"/>
    <col min="4" max="12" width="5.140625" style="17" customWidth="1"/>
    <col min="13" max="13" width="4.8515625" style="17" bestFit="1" customWidth="1"/>
    <col min="14" max="14" width="5.140625" style="40" customWidth="1"/>
    <col min="15" max="15" width="7.57421875" style="17" bestFit="1" customWidth="1"/>
    <col min="16" max="22" width="5.140625" style="17" customWidth="1"/>
    <col min="23" max="23" width="6.57421875" style="17" bestFit="1" customWidth="1"/>
    <col min="24" max="25" width="5.140625" style="17" customWidth="1"/>
    <col min="26" max="16384" width="9.140625" style="17" customWidth="1"/>
  </cols>
  <sheetData>
    <row r="1" spans="1:25" ht="15.75">
      <c r="A1" s="1486" t="s">
        <v>143</v>
      </c>
      <c r="B1" s="1486"/>
      <c r="C1" s="1486"/>
      <c r="D1" s="1486"/>
      <c r="E1" s="1486"/>
      <c r="F1" s="1486"/>
      <c r="G1" s="1486"/>
      <c r="H1" s="1486"/>
      <c r="I1" s="895"/>
      <c r="J1" s="1485" t="s">
        <v>400</v>
      </c>
      <c r="K1" s="1485"/>
      <c r="L1" s="1485"/>
      <c r="M1" s="1485"/>
      <c r="N1" s="1485"/>
      <c r="O1" s="1485"/>
      <c r="P1" s="1485"/>
      <c r="Q1" s="1485"/>
      <c r="R1" s="1485"/>
      <c r="S1" s="1485"/>
      <c r="T1" s="1485"/>
      <c r="U1" s="896"/>
      <c r="V1" s="894"/>
      <c r="W1" s="1414" t="s">
        <v>139</v>
      </c>
      <c r="X1" s="1414"/>
      <c r="Y1" s="896"/>
    </row>
    <row r="2" spans="1:25" ht="15.75">
      <c r="A2" s="1486" t="s">
        <v>298</v>
      </c>
      <c r="B2" s="1486"/>
      <c r="C2" s="1486"/>
      <c r="D2" s="1486"/>
      <c r="E2" s="1486"/>
      <c r="F2" s="1486"/>
      <c r="G2" s="1486"/>
      <c r="H2" s="1486"/>
      <c r="I2" s="895"/>
      <c r="J2" s="895"/>
      <c r="K2" s="897"/>
      <c r="L2" s="895"/>
      <c r="M2" s="896"/>
      <c r="N2" s="895"/>
      <c r="O2" s="895"/>
      <c r="P2" s="895"/>
      <c r="Q2" s="895"/>
      <c r="R2" s="895"/>
      <c r="S2" s="895"/>
      <c r="T2" s="895"/>
      <c r="U2" s="896"/>
      <c r="V2" s="894"/>
      <c r="W2" s="894"/>
      <c r="X2" s="896"/>
      <c r="Y2" s="896"/>
    </row>
    <row r="3" spans="1:25" ht="15.75">
      <c r="A3" s="3"/>
      <c r="B3" s="17"/>
      <c r="F3" s="263"/>
      <c r="G3" s="263"/>
      <c r="H3" s="263"/>
      <c r="I3" s="895"/>
      <c r="J3" s="895"/>
      <c r="K3" s="897"/>
      <c r="L3" s="895"/>
      <c r="M3" s="896"/>
      <c r="N3" s="895"/>
      <c r="O3" s="895"/>
      <c r="P3" s="895"/>
      <c r="Q3" s="895"/>
      <c r="R3" s="895"/>
      <c r="S3" s="895"/>
      <c r="T3" s="895"/>
      <c r="U3" s="896"/>
      <c r="V3" s="894"/>
      <c r="W3" s="894"/>
      <c r="X3" s="896"/>
      <c r="Y3" s="896"/>
    </row>
    <row r="4" spans="1:25" ht="18.75">
      <c r="A4" s="1417" t="s">
        <v>399</v>
      </c>
      <c r="B4" s="1417"/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  <c r="N4" s="1417"/>
      <c r="O4" s="1417"/>
      <c r="P4" s="1417"/>
      <c r="Q4" s="1417"/>
      <c r="R4" s="1417"/>
      <c r="S4" s="1417"/>
      <c r="T4" s="1417"/>
      <c r="U4" s="1417"/>
      <c r="V4" s="1417"/>
      <c r="W4" s="1417"/>
      <c r="X4" s="1417"/>
      <c r="Y4" s="1417"/>
    </row>
    <row r="5" spans="1:25" ht="18.75">
      <c r="A5" s="1417" t="s">
        <v>435</v>
      </c>
      <c r="B5" s="1417"/>
      <c r="C5" s="1417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P5" s="1417"/>
      <c r="Q5" s="1417"/>
      <c r="R5" s="1417"/>
      <c r="S5" s="1417"/>
      <c r="T5" s="1417"/>
      <c r="U5" s="1417"/>
      <c r="V5" s="1417"/>
      <c r="W5" s="1417"/>
      <c r="X5" s="1417"/>
      <c r="Y5" s="1417"/>
    </row>
    <row r="6" spans="1:25" ht="19.5">
      <c r="A6" s="1546" t="s">
        <v>140</v>
      </c>
      <c r="B6" s="1546"/>
      <c r="C6" s="1546"/>
      <c r="D6" s="1546"/>
      <c r="E6" s="1546"/>
      <c r="F6" s="1546"/>
      <c r="G6" s="1546"/>
      <c r="H6" s="1546"/>
      <c r="I6" s="1546"/>
      <c r="J6" s="1546"/>
      <c r="K6" s="1546"/>
      <c r="L6" s="1546"/>
      <c r="M6" s="1546"/>
      <c r="N6" s="1546"/>
      <c r="O6" s="1546"/>
      <c r="P6" s="1546"/>
      <c r="Q6" s="1546"/>
      <c r="R6" s="1546"/>
      <c r="S6" s="1546"/>
      <c r="T6" s="1546"/>
      <c r="U6" s="1546"/>
      <c r="V6" s="1546"/>
      <c r="W6" s="1546"/>
      <c r="X6" s="1546"/>
      <c r="Y6" s="1546"/>
    </row>
    <row r="7" ht="13.5" thickBot="1"/>
    <row r="8" spans="1:25" s="2" customFormat="1" ht="15.75">
      <c r="A8" s="1504" t="s">
        <v>4</v>
      </c>
      <c r="B8" s="1554" t="s">
        <v>0</v>
      </c>
      <c r="C8" s="1555"/>
      <c r="D8" s="1555"/>
      <c r="E8" s="1555"/>
      <c r="F8" s="1555"/>
      <c r="G8" s="1555"/>
      <c r="H8" s="1555"/>
      <c r="I8" s="1555"/>
      <c r="J8" s="1555"/>
      <c r="K8" s="1555"/>
      <c r="L8" s="1555"/>
      <c r="M8" s="1556"/>
      <c r="N8" s="1555" t="s">
        <v>84</v>
      </c>
      <c r="O8" s="1555"/>
      <c r="P8" s="1555"/>
      <c r="Q8" s="1555"/>
      <c r="R8" s="1555"/>
      <c r="S8" s="1555"/>
      <c r="T8" s="1555"/>
      <c r="U8" s="1555"/>
      <c r="V8" s="1555"/>
      <c r="W8" s="1555"/>
      <c r="X8" s="1555"/>
      <c r="Y8" s="1556"/>
    </row>
    <row r="9" spans="1:25" s="2" customFormat="1" ht="25.5">
      <c r="A9" s="1550"/>
      <c r="B9" s="306" t="s">
        <v>49</v>
      </c>
      <c r="C9" s="198" t="s">
        <v>85</v>
      </c>
      <c r="D9" s="162" t="s">
        <v>86</v>
      </c>
      <c r="E9" s="198" t="s">
        <v>87</v>
      </c>
      <c r="F9" s="168" t="s">
        <v>88</v>
      </c>
      <c r="G9" s="198" t="s">
        <v>89</v>
      </c>
      <c r="H9" s="162" t="s">
        <v>90</v>
      </c>
      <c r="I9" s="199" t="s">
        <v>91</v>
      </c>
      <c r="J9" s="162" t="s">
        <v>92</v>
      </c>
      <c r="K9" s="198" t="s">
        <v>69</v>
      </c>
      <c r="L9" s="198" t="s">
        <v>68</v>
      </c>
      <c r="M9" s="301" t="s">
        <v>93</v>
      </c>
      <c r="N9" s="306" t="s">
        <v>49</v>
      </c>
      <c r="O9" s="198" t="s">
        <v>85</v>
      </c>
      <c r="P9" s="162" t="s">
        <v>86</v>
      </c>
      <c r="Q9" s="198" t="s">
        <v>87</v>
      </c>
      <c r="R9" s="168" t="s">
        <v>88</v>
      </c>
      <c r="S9" s="198" t="s">
        <v>89</v>
      </c>
      <c r="T9" s="162" t="s">
        <v>90</v>
      </c>
      <c r="U9" s="199" t="s">
        <v>91</v>
      </c>
      <c r="V9" s="162" t="s">
        <v>92</v>
      </c>
      <c r="W9" s="198" t="s">
        <v>69</v>
      </c>
      <c r="X9" s="198" t="s">
        <v>68</v>
      </c>
      <c r="Y9" s="301" t="s">
        <v>93</v>
      </c>
    </row>
    <row r="10" spans="1:25" s="35" customFormat="1" ht="14.25" customHeight="1" thickBot="1">
      <c r="A10" s="307">
        <v>2</v>
      </c>
      <c r="B10" s="308">
        <v>3</v>
      </c>
      <c r="C10" s="309">
        <v>4</v>
      </c>
      <c r="D10" s="310">
        <v>5</v>
      </c>
      <c r="E10" s="309">
        <v>6</v>
      </c>
      <c r="F10" s="310">
        <v>7</v>
      </c>
      <c r="G10" s="309">
        <v>8</v>
      </c>
      <c r="H10" s="310">
        <v>9</v>
      </c>
      <c r="I10" s="309">
        <v>10</v>
      </c>
      <c r="J10" s="310">
        <v>11</v>
      </c>
      <c r="K10" s="309">
        <v>12</v>
      </c>
      <c r="L10" s="310">
        <v>13</v>
      </c>
      <c r="M10" s="300">
        <v>14</v>
      </c>
      <c r="N10" s="311">
        <v>15</v>
      </c>
      <c r="O10" s="309">
        <v>16</v>
      </c>
      <c r="P10" s="310">
        <v>17</v>
      </c>
      <c r="Q10" s="309">
        <v>18</v>
      </c>
      <c r="R10" s="310">
        <v>19</v>
      </c>
      <c r="S10" s="309">
        <v>20</v>
      </c>
      <c r="T10" s="310">
        <v>21</v>
      </c>
      <c r="U10" s="309">
        <v>22</v>
      </c>
      <c r="V10" s="310">
        <v>23</v>
      </c>
      <c r="W10" s="309">
        <v>24</v>
      </c>
      <c r="X10" s="310">
        <v>25</v>
      </c>
      <c r="Y10" s="300">
        <v>26</v>
      </c>
    </row>
    <row r="11" spans="1:25" s="2" customFormat="1" ht="19.5" customHeight="1" thickBot="1">
      <c r="A11" s="1547" t="s">
        <v>410</v>
      </c>
      <c r="B11" s="1548"/>
      <c r="C11" s="1548"/>
      <c r="D11" s="1548"/>
      <c r="E11" s="1548"/>
      <c r="F11" s="1548"/>
      <c r="G11" s="1548"/>
      <c r="H11" s="1548"/>
      <c r="I11" s="1548"/>
      <c r="J11" s="1548"/>
      <c r="K11" s="1548"/>
      <c r="L11" s="1548"/>
      <c r="M11" s="1548"/>
      <c r="N11" s="1548"/>
      <c r="O11" s="1548"/>
      <c r="P11" s="1548"/>
      <c r="Q11" s="1548"/>
      <c r="R11" s="1548"/>
      <c r="S11" s="1548"/>
      <c r="T11" s="1548"/>
      <c r="U11" s="1548"/>
      <c r="V11" s="1548"/>
      <c r="W11" s="1548"/>
      <c r="X11" s="1548"/>
      <c r="Y11" s="1549"/>
    </row>
    <row r="12" spans="1:25" s="2" customFormat="1" ht="20.25" customHeight="1">
      <c r="A12" s="37" t="s">
        <v>10</v>
      </c>
      <c r="B12" s="200">
        <f>SUM(C12:M12)</f>
        <v>0</v>
      </c>
      <c r="C12" s="201"/>
      <c r="D12" s="202"/>
      <c r="E12" s="201"/>
      <c r="F12" s="202"/>
      <c r="G12" s="201"/>
      <c r="H12" s="202"/>
      <c r="I12" s="201"/>
      <c r="J12" s="202"/>
      <c r="K12" s="201"/>
      <c r="L12" s="202"/>
      <c r="M12" s="203"/>
      <c r="N12" s="204">
        <f>SUM(O12:Y12)</f>
        <v>0</v>
      </c>
      <c r="O12" s="201"/>
      <c r="P12" s="202"/>
      <c r="Q12" s="201"/>
      <c r="R12" s="202"/>
      <c r="S12" s="201"/>
      <c r="T12" s="202"/>
      <c r="U12" s="201"/>
      <c r="V12" s="202"/>
      <c r="W12" s="201"/>
      <c r="X12" s="202"/>
      <c r="Y12" s="203"/>
    </row>
    <row r="13" spans="1:25" s="2" customFormat="1" ht="20.25" customHeight="1" thickBot="1">
      <c r="A13" s="120" t="s">
        <v>11</v>
      </c>
      <c r="B13" s="205">
        <f>SUM(C13:M13)</f>
        <v>0</v>
      </c>
      <c r="C13" s="206"/>
      <c r="D13" s="207"/>
      <c r="E13" s="206"/>
      <c r="F13" s="207"/>
      <c r="G13" s="206"/>
      <c r="H13" s="207"/>
      <c r="I13" s="206"/>
      <c r="J13" s="207"/>
      <c r="K13" s="206"/>
      <c r="L13" s="207"/>
      <c r="M13" s="208"/>
      <c r="N13" s="209">
        <f>SUM(O13:Y13)</f>
        <v>0</v>
      </c>
      <c r="O13" s="206"/>
      <c r="P13" s="207"/>
      <c r="Q13" s="206"/>
      <c r="R13" s="207"/>
      <c r="S13" s="206"/>
      <c r="T13" s="207"/>
      <c r="U13" s="206"/>
      <c r="V13" s="207"/>
      <c r="W13" s="206"/>
      <c r="X13" s="207"/>
      <c r="Y13" s="208"/>
    </row>
    <row r="14" spans="1:25" s="2" customFormat="1" ht="21" customHeight="1" thickBot="1">
      <c r="A14" s="1547" t="s">
        <v>452</v>
      </c>
      <c r="B14" s="1548"/>
      <c r="C14" s="1548"/>
      <c r="D14" s="1548"/>
      <c r="E14" s="1548"/>
      <c r="F14" s="1548"/>
      <c r="G14" s="1548"/>
      <c r="H14" s="1548"/>
      <c r="I14" s="1548"/>
      <c r="J14" s="1548"/>
      <c r="K14" s="1548"/>
      <c r="L14" s="1548"/>
      <c r="M14" s="1548"/>
      <c r="N14" s="1548"/>
      <c r="O14" s="1548"/>
      <c r="P14" s="1548"/>
      <c r="Q14" s="1548"/>
      <c r="R14" s="1548"/>
      <c r="S14" s="1548"/>
      <c r="T14" s="1548"/>
      <c r="U14" s="1548"/>
      <c r="V14" s="1548"/>
      <c r="W14" s="1548"/>
      <c r="X14" s="1548"/>
      <c r="Y14" s="1549"/>
    </row>
    <row r="15" spans="1:25" s="2" customFormat="1" ht="22.5" customHeight="1">
      <c r="A15" s="37" t="s">
        <v>10</v>
      </c>
      <c r="B15" s="200">
        <f>SUM(C15:M15)</f>
        <v>0</v>
      </c>
      <c r="C15" s="201"/>
      <c r="D15" s="202"/>
      <c r="E15" s="201"/>
      <c r="F15" s="202"/>
      <c r="G15" s="201"/>
      <c r="H15" s="202"/>
      <c r="I15" s="201"/>
      <c r="J15" s="202"/>
      <c r="K15" s="201"/>
      <c r="L15" s="202"/>
      <c r="M15" s="203"/>
      <c r="N15" s="204">
        <f>SUM(O15:Y15)</f>
        <v>0</v>
      </c>
      <c r="O15" s="201"/>
      <c r="P15" s="202"/>
      <c r="Q15" s="201"/>
      <c r="R15" s="202"/>
      <c r="S15" s="201"/>
      <c r="T15" s="202"/>
      <c r="U15" s="201"/>
      <c r="V15" s="202"/>
      <c r="W15" s="201"/>
      <c r="X15" s="202"/>
      <c r="Y15" s="203"/>
    </row>
    <row r="16" spans="1:25" s="2" customFormat="1" ht="20.25" customHeight="1" thickBot="1">
      <c r="A16" s="120" t="s">
        <v>11</v>
      </c>
      <c r="B16" s="205">
        <f>SUM(C16:M16)</f>
        <v>0</v>
      </c>
      <c r="C16" s="206"/>
      <c r="D16" s="207"/>
      <c r="E16" s="206"/>
      <c r="F16" s="207"/>
      <c r="G16" s="206"/>
      <c r="H16" s="207"/>
      <c r="I16" s="206"/>
      <c r="J16" s="207"/>
      <c r="K16" s="206"/>
      <c r="L16" s="207"/>
      <c r="M16" s="208"/>
      <c r="N16" s="209">
        <f>SUM(O16:Y16)</f>
        <v>0</v>
      </c>
      <c r="O16" s="206"/>
      <c r="P16" s="207"/>
      <c r="Q16" s="206"/>
      <c r="R16" s="207"/>
      <c r="S16" s="206"/>
      <c r="T16" s="207"/>
      <c r="U16" s="206"/>
      <c r="V16" s="207"/>
      <c r="W16" s="206"/>
      <c r="X16" s="207"/>
      <c r="Y16" s="208"/>
    </row>
    <row r="17" spans="1:25" s="2" customFormat="1" ht="20.25" customHeight="1" thickBot="1">
      <c r="A17" s="1551" t="s">
        <v>263</v>
      </c>
      <c r="B17" s="1552"/>
      <c r="C17" s="1552"/>
      <c r="D17" s="1552"/>
      <c r="E17" s="1552"/>
      <c r="F17" s="1552"/>
      <c r="G17" s="1552"/>
      <c r="H17" s="1552"/>
      <c r="I17" s="1552"/>
      <c r="J17" s="1552"/>
      <c r="K17" s="1552"/>
      <c r="L17" s="1552"/>
      <c r="M17" s="1552"/>
      <c r="N17" s="1552"/>
      <c r="O17" s="1552"/>
      <c r="P17" s="1552"/>
      <c r="Q17" s="1552"/>
      <c r="R17" s="1552"/>
      <c r="S17" s="1552"/>
      <c r="T17" s="1552"/>
      <c r="U17" s="1552"/>
      <c r="V17" s="1552"/>
      <c r="W17" s="1552"/>
      <c r="X17" s="1552"/>
      <c r="Y17" s="1553"/>
    </row>
    <row r="18" spans="1:25" s="3" customFormat="1" ht="20.25" customHeight="1" thickBot="1">
      <c r="A18" s="4" t="s">
        <v>12</v>
      </c>
      <c r="B18" s="177">
        <f>SUM(B19:B20)</f>
        <v>0</v>
      </c>
      <c r="C18" s="176">
        <f aca="true" t="shared" si="0" ref="C18:Y18">SUM(C19:C20)</f>
        <v>0</v>
      </c>
      <c r="D18" s="176">
        <f t="shared" si="0"/>
        <v>0</v>
      </c>
      <c r="E18" s="177">
        <f t="shared" si="0"/>
        <v>0</v>
      </c>
      <c r="F18" s="176">
        <f t="shared" si="0"/>
        <v>0</v>
      </c>
      <c r="G18" s="177">
        <f t="shared" si="0"/>
        <v>0</v>
      </c>
      <c r="H18" s="176">
        <f t="shared" si="0"/>
        <v>0</v>
      </c>
      <c r="I18" s="177">
        <f t="shared" si="0"/>
        <v>0</v>
      </c>
      <c r="J18" s="177">
        <f t="shared" si="0"/>
        <v>0</v>
      </c>
      <c r="K18" s="176">
        <f t="shared" si="0"/>
        <v>0</v>
      </c>
      <c r="L18" s="177">
        <f t="shared" si="0"/>
        <v>0</v>
      </c>
      <c r="M18" s="180">
        <f t="shared" si="0"/>
        <v>0</v>
      </c>
      <c r="N18" s="175">
        <f t="shared" si="0"/>
        <v>0</v>
      </c>
      <c r="O18" s="176">
        <f t="shared" si="0"/>
        <v>0</v>
      </c>
      <c r="P18" s="177">
        <f t="shared" si="0"/>
        <v>0</v>
      </c>
      <c r="Q18" s="176">
        <f t="shared" si="0"/>
        <v>0</v>
      </c>
      <c r="R18" s="177">
        <f t="shared" si="0"/>
        <v>0</v>
      </c>
      <c r="S18" s="176">
        <f t="shared" si="0"/>
        <v>0</v>
      </c>
      <c r="T18" s="177">
        <f t="shared" si="0"/>
        <v>0</v>
      </c>
      <c r="U18" s="176">
        <f t="shared" si="0"/>
        <v>0</v>
      </c>
      <c r="V18" s="177">
        <f t="shared" si="0"/>
        <v>0</v>
      </c>
      <c r="W18" s="176">
        <f t="shared" si="0"/>
        <v>0</v>
      </c>
      <c r="X18" s="177">
        <f t="shared" si="0"/>
        <v>0</v>
      </c>
      <c r="Y18" s="178">
        <f t="shared" si="0"/>
        <v>0</v>
      </c>
    </row>
    <row r="19" spans="1:25" s="3" customFormat="1" ht="20.25" customHeight="1">
      <c r="A19" s="37" t="s">
        <v>10</v>
      </c>
      <c r="B19" s="184">
        <f>SUM(C19:M19)</f>
        <v>0</v>
      </c>
      <c r="C19" s="61">
        <f>IF(C12&lt;C15,C15-C12,0)</f>
        <v>0</v>
      </c>
      <c r="D19" s="62">
        <f aca="true" t="shared" si="1" ref="D19:M19">IF(D12&lt;D15,D15-D12,0)</f>
        <v>0</v>
      </c>
      <c r="E19" s="61">
        <f t="shared" si="1"/>
        <v>0</v>
      </c>
      <c r="F19" s="62">
        <f t="shared" si="1"/>
        <v>0</v>
      </c>
      <c r="G19" s="61">
        <f t="shared" si="1"/>
        <v>0</v>
      </c>
      <c r="H19" s="61">
        <f t="shared" si="1"/>
        <v>0</v>
      </c>
      <c r="I19" s="61">
        <f t="shared" si="1"/>
        <v>0</v>
      </c>
      <c r="J19" s="61">
        <f t="shared" si="1"/>
        <v>0</v>
      </c>
      <c r="K19" s="61">
        <f t="shared" si="1"/>
        <v>0</v>
      </c>
      <c r="L19" s="61">
        <f t="shared" si="1"/>
        <v>0</v>
      </c>
      <c r="M19" s="60">
        <f t="shared" si="1"/>
        <v>0</v>
      </c>
      <c r="N19" s="184">
        <f>SUM(O19:Y19)</f>
        <v>0</v>
      </c>
      <c r="O19" s="61">
        <f aca="true" t="shared" si="2" ref="O19:Y19">IF(O12&lt;O15,O15-O12,0)</f>
        <v>0</v>
      </c>
      <c r="P19" s="61">
        <f t="shared" si="2"/>
        <v>0</v>
      </c>
      <c r="Q19" s="61">
        <f t="shared" si="2"/>
        <v>0</v>
      </c>
      <c r="R19" s="61">
        <f t="shared" si="2"/>
        <v>0</v>
      </c>
      <c r="S19" s="61">
        <f t="shared" si="2"/>
        <v>0</v>
      </c>
      <c r="T19" s="61">
        <f t="shared" si="2"/>
        <v>0</v>
      </c>
      <c r="U19" s="61">
        <f t="shared" si="2"/>
        <v>0</v>
      </c>
      <c r="V19" s="61">
        <f t="shared" si="2"/>
        <v>0</v>
      </c>
      <c r="W19" s="61">
        <f t="shared" si="2"/>
        <v>0</v>
      </c>
      <c r="X19" s="61">
        <f t="shared" si="2"/>
        <v>0</v>
      </c>
      <c r="Y19" s="64">
        <f t="shared" si="2"/>
        <v>0</v>
      </c>
    </row>
    <row r="20" spans="1:25" s="3" customFormat="1" ht="20.25" customHeight="1" thickBot="1">
      <c r="A20" s="120" t="s">
        <v>11</v>
      </c>
      <c r="B20" s="186">
        <f>SUM(C20:M20)</f>
        <v>0</v>
      </c>
      <c r="C20" s="86">
        <f aca="true" t="shared" si="3" ref="C20:M20">IF(C13&lt;C16,C16-C13,0)</f>
        <v>0</v>
      </c>
      <c r="D20" s="87">
        <f t="shared" si="3"/>
        <v>0</v>
      </c>
      <c r="E20" s="86">
        <f t="shared" si="3"/>
        <v>0</v>
      </c>
      <c r="F20" s="87">
        <f t="shared" si="3"/>
        <v>0</v>
      </c>
      <c r="G20" s="86">
        <f t="shared" si="3"/>
        <v>0</v>
      </c>
      <c r="H20" s="86">
        <f t="shared" si="3"/>
        <v>0</v>
      </c>
      <c r="I20" s="86">
        <f t="shared" si="3"/>
        <v>0</v>
      </c>
      <c r="J20" s="86">
        <f t="shared" si="3"/>
        <v>0</v>
      </c>
      <c r="K20" s="86">
        <f t="shared" si="3"/>
        <v>0</v>
      </c>
      <c r="L20" s="86">
        <f t="shared" si="3"/>
        <v>0</v>
      </c>
      <c r="M20" s="85">
        <f t="shared" si="3"/>
        <v>0</v>
      </c>
      <c r="N20" s="186">
        <f>SUM(O20:Y20)</f>
        <v>0</v>
      </c>
      <c r="O20" s="86">
        <f aca="true" t="shared" si="4" ref="O20:Y20">IF(O13&lt;O16,O16-O13,0)</f>
        <v>0</v>
      </c>
      <c r="P20" s="86">
        <f t="shared" si="4"/>
        <v>0</v>
      </c>
      <c r="Q20" s="86">
        <f t="shared" si="4"/>
        <v>0</v>
      </c>
      <c r="R20" s="86">
        <f t="shared" si="4"/>
        <v>0</v>
      </c>
      <c r="S20" s="86">
        <f t="shared" si="4"/>
        <v>0</v>
      </c>
      <c r="T20" s="86">
        <f t="shared" si="4"/>
        <v>0</v>
      </c>
      <c r="U20" s="86">
        <f t="shared" si="4"/>
        <v>0</v>
      </c>
      <c r="V20" s="86">
        <f t="shared" si="4"/>
        <v>0</v>
      </c>
      <c r="W20" s="86">
        <f t="shared" si="4"/>
        <v>0</v>
      </c>
      <c r="X20" s="86">
        <f t="shared" si="4"/>
        <v>0</v>
      </c>
      <c r="Y20" s="90">
        <f t="shared" si="4"/>
        <v>0</v>
      </c>
    </row>
    <row r="21" spans="1:25" s="3" customFormat="1" ht="20.25" customHeight="1" thickBot="1">
      <c r="A21" s="42" t="s">
        <v>13</v>
      </c>
      <c r="B21" s="175">
        <f aca="true" t="shared" si="5" ref="B21:Y21">SUM(B22:B23)</f>
        <v>0</v>
      </c>
      <c r="C21" s="176">
        <f t="shared" si="5"/>
        <v>0</v>
      </c>
      <c r="D21" s="177">
        <f t="shared" si="5"/>
        <v>0</v>
      </c>
      <c r="E21" s="176">
        <f t="shared" si="5"/>
        <v>0</v>
      </c>
      <c r="F21" s="177">
        <f t="shared" si="5"/>
        <v>0</v>
      </c>
      <c r="G21" s="176">
        <f t="shared" si="5"/>
        <v>0</v>
      </c>
      <c r="H21" s="177">
        <f t="shared" si="5"/>
        <v>0</v>
      </c>
      <c r="I21" s="176">
        <f t="shared" si="5"/>
        <v>0</v>
      </c>
      <c r="J21" s="177">
        <f t="shared" si="5"/>
        <v>0</v>
      </c>
      <c r="K21" s="176">
        <f t="shared" si="5"/>
        <v>0</v>
      </c>
      <c r="L21" s="177">
        <f t="shared" si="5"/>
        <v>0</v>
      </c>
      <c r="M21" s="180">
        <f t="shared" si="5"/>
        <v>0</v>
      </c>
      <c r="N21" s="175">
        <f t="shared" si="5"/>
        <v>0</v>
      </c>
      <c r="O21" s="176">
        <f t="shared" si="5"/>
        <v>0</v>
      </c>
      <c r="P21" s="177">
        <f t="shared" si="5"/>
        <v>0</v>
      </c>
      <c r="Q21" s="176">
        <f t="shared" si="5"/>
        <v>0</v>
      </c>
      <c r="R21" s="177">
        <f t="shared" si="5"/>
        <v>0</v>
      </c>
      <c r="S21" s="176">
        <f t="shared" si="5"/>
        <v>0</v>
      </c>
      <c r="T21" s="177">
        <f t="shared" si="5"/>
        <v>0</v>
      </c>
      <c r="U21" s="176">
        <f t="shared" si="5"/>
        <v>0</v>
      </c>
      <c r="V21" s="177">
        <f t="shared" si="5"/>
        <v>0</v>
      </c>
      <c r="W21" s="176">
        <f t="shared" si="5"/>
        <v>0</v>
      </c>
      <c r="X21" s="177">
        <f t="shared" si="5"/>
        <v>0</v>
      </c>
      <c r="Y21" s="178">
        <f t="shared" si="5"/>
        <v>0</v>
      </c>
    </row>
    <row r="22" spans="1:25" s="3" customFormat="1" ht="20.25" customHeight="1">
      <c r="A22" s="37" t="s">
        <v>10</v>
      </c>
      <c r="B22" s="184">
        <f>SUM(C22:M22)</f>
        <v>0</v>
      </c>
      <c r="C22" s="61">
        <f>IF(C12&gt;C15,C12-C15,0)</f>
        <v>0</v>
      </c>
      <c r="D22" s="61">
        <f aca="true" t="shared" si="6" ref="D22:M22">IF(D12&gt;D15,D12-D15,0)</f>
        <v>0</v>
      </c>
      <c r="E22" s="61">
        <f t="shared" si="6"/>
        <v>0</v>
      </c>
      <c r="F22" s="61">
        <f t="shared" si="6"/>
        <v>0</v>
      </c>
      <c r="G22" s="61">
        <f t="shared" si="6"/>
        <v>0</v>
      </c>
      <c r="H22" s="61">
        <f t="shared" si="6"/>
        <v>0</v>
      </c>
      <c r="I22" s="61">
        <f t="shared" si="6"/>
        <v>0</v>
      </c>
      <c r="J22" s="61">
        <f t="shared" si="6"/>
        <v>0</v>
      </c>
      <c r="K22" s="61">
        <f t="shared" si="6"/>
        <v>0</v>
      </c>
      <c r="L22" s="61">
        <f t="shared" si="6"/>
        <v>0</v>
      </c>
      <c r="M22" s="60">
        <f t="shared" si="6"/>
        <v>0</v>
      </c>
      <c r="N22" s="184">
        <f>SUM(O22:Y22)</f>
        <v>0</v>
      </c>
      <c r="O22" s="61">
        <f aca="true" t="shared" si="7" ref="O22:Y22">IF(O12&gt;O15,O12-O15,0)</f>
        <v>0</v>
      </c>
      <c r="P22" s="61">
        <f t="shared" si="7"/>
        <v>0</v>
      </c>
      <c r="Q22" s="61">
        <f t="shared" si="7"/>
        <v>0</v>
      </c>
      <c r="R22" s="61">
        <f t="shared" si="7"/>
        <v>0</v>
      </c>
      <c r="S22" s="61">
        <f t="shared" si="7"/>
        <v>0</v>
      </c>
      <c r="T22" s="61">
        <f t="shared" si="7"/>
        <v>0</v>
      </c>
      <c r="U22" s="61">
        <f t="shared" si="7"/>
        <v>0</v>
      </c>
      <c r="V22" s="61">
        <f t="shared" si="7"/>
        <v>0</v>
      </c>
      <c r="W22" s="61">
        <f t="shared" si="7"/>
        <v>0</v>
      </c>
      <c r="X22" s="61">
        <f t="shared" si="7"/>
        <v>0</v>
      </c>
      <c r="Y22" s="64">
        <f t="shared" si="7"/>
        <v>0</v>
      </c>
    </row>
    <row r="23" spans="1:25" s="3" customFormat="1" ht="20.25" customHeight="1" thickBot="1">
      <c r="A23" s="149" t="s">
        <v>11</v>
      </c>
      <c r="B23" s="197">
        <f>SUM(C23:M23)</f>
        <v>0</v>
      </c>
      <c r="C23" s="191">
        <f>IF(C13&gt;C16,C13-C16,0)</f>
        <v>0</v>
      </c>
      <c r="D23" s="191">
        <f aca="true" t="shared" si="8" ref="D23:M23">IF(D13&gt;D16,D13-D16,0)</f>
        <v>0</v>
      </c>
      <c r="E23" s="191">
        <f t="shared" si="8"/>
        <v>0</v>
      </c>
      <c r="F23" s="191">
        <f t="shared" si="8"/>
        <v>0</v>
      </c>
      <c r="G23" s="191">
        <f t="shared" si="8"/>
        <v>0</v>
      </c>
      <c r="H23" s="191">
        <f t="shared" si="8"/>
        <v>0</v>
      </c>
      <c r="I23" s="191">
        <f t="shared" si="8"/>
        <v>0</v>
      </c>
      <c r="J23" s="191">
        <f t="shared" si="8"/>
        <v>0</v>
      </c>
      <c r="K23" s="191">
        <f t="shared" si="8"/>
        <v>0</v>
      </c>
      <c r="L23" s="191">
        <f t="shared" si="8"/>
        <v>0</v>
      </c>
      <c r="M23" s="195">
        <f t="shared" si="8"/>
        <v>0</v>
      </c>
      <c r="N23" s="197">
        <f>SUM(O23:Y23)</f>
        <v>0</v>
      </c>
      <c r="O23" s="191">
        <f aca="true" t="shared" si="9" ref="O23:Y23">IF(O13&gt;O16,O13-O16,0)</f>
        <v>0</v>
      </c>
      <c r="P23" s="191">
        <f t="shared" si="9"/>
        <v>0</v>
      </c>
      <c r="Q23" s="191">
        <f t="shared" si="9"/>
        <v>0</v>
      </c>
      <c r="R23" s="191">
        <f t="shared" si="9"/>
        <v>0</v>
      </c>
      <c r="S23" s="191">
        <f t="shared" si="9"/>
        <v>0</v>
      </c>
      <c r="T23" s="191">
        <f t="shared" si="9"/>
        <v>0</v>
      </c>
      <c r="U23" s="191">
        <f t="shared" si="9"/>
        <v>0</v>
      </c>
      <c r="V23" s="191">
        <f t="shared" si="9"/>
        <v>0</v>
      </c>
      <c r="W23" s="191">
        <f t="shared" si="9"/>
        <v>0</v>
      </c>
      <c r="X23" s="191">
        <f t="shared" si="9"/>
        <v>0</v>
      </c>
      <c r="Y23" s="193">
        <f t="shared" si="9"/>
        <v>0</v>
      </c>
    </row>
    <row r="25" spans="2:25" ht="15.75">
      <c r="B25" s="163" t="s">
        <v>253</v>
      </c>
      <c r="C25" s="163"/>
      <c r="D25" s="163"/>
      <c r="E25" s="163"/>
      <c r="F25" s="163"/>
      <c r="G25" s="163"/>
      <c r="H25" s="3"/>
      <c r="I25" s="3"/>
      <c r="J25" s="3"/>
      <c r="K25" s="3"/>
      <c r="L25" s="3"/>
      <c r="M25" s="3"/>
      <c r="N25" s="3"/>
      <c r="O25" s="3"/>
      <c r="P25" s="3"/>
      <c r="Q25" s="3"/>
      <c r="R25" s="1485" t="s">
        <v>258</v>
      </c>
      <c r="S25" s="1485"/>
      <c r="T25" s="1485"/>
      <c r="U25" s="1485"/>
      <c r="V25" s="1485"/>
      <c r="W25" s="1485"/>
      <c r="X25" s="1485"/>
      <c r="Y25" s="1485"/>
    </row>
    <row r="26" spans="2:25" ht="15" customHeight="1">
      <c r="B26" s="524" t="s">
        <v>254</v>
      </c>
      <c r="C26" s="524"/>
      <c r="D26" s="524"/>
      <c r="E26" s="524"/>
      <c r="F26" s="524"/>
      <c r="G26" s="524"/>
      <c r="H26" s="3"/>
      <c r="I26" s="3"/>
      <c r="J26" s="3"/>
      <c r="K26" s="3"/>
      <c r="L26" s="3"/>
      <c r="M26" s="3"/>
      <c r="N26" s="3"/>
      <c r="O26" s="3"/>
      <c r="P26" s="3"/>
      <c r="Q26" s="3"/>
      <c r="R26" s="1486" t="s">
        <v>257</v>
      </c>
      <c r="S26" s="1486"/>
      <c r="T26" s="1486"/>
      <c r="U26" s="1486"/>
      <c r="V26" s="1486"/>
      <c r="W26" s="1486"/>
      <c r="X26" s="1486"/>
      <c r="Y26" s="1486"/>
    </row>
    <row r="27" spans="2:25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485" t="s">
        <v>256</v>
      </c>
      <c r="S27" s="1485"/>
      <c r="T27" s="1485"/>
      <c r="U27" s="1485"/>
      <c r="V27" s="1485"/>
      <c r="W27" s="1485"/>
      <c r="X27" s="1485"/>
      <c r="Y27" s="1485"/>
    </row>
  </sheetData>
  <sheetProtection/>
  <mergeCells count="16">
    <mergeCell ref="R25:Y25"/>
    <mergeCell ref="R26:Y26"/>
    <mergeCell ref="R27:Y27"/>
    <mergeCell ref="A6:Y6"/>
    <mergeCell ref="A11:Y11"/>
    <mergeCell ref="A14:Y14"/>
    <mergeCell ref="A8:A9"/>
    <mergeCell ref="A17:Y17"/>
    <mergeCell ref="B8:M8"/>
    <mergeCell ref="N8:Y8"/>
    <mergeCell ref="A1:H1"/>
    <mergeCell ref="A2:H2"/>
    <mergeCell ref="W1:X1"/>
    <mergeCell ref="A4:Y4"/>
    <mergeCell ref="J1:T1"/>
    <mergeCell ref="A5:Y5"/>
  </mergeCells>
  <printOptions/>
  <pageMargins left="0.52" right="0.21" top="0.48" bottom="0.33" header="0.46" footer="0.29"/>
  <pageSetup horizontalDpi="1200" verticalDpi="12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87"/>
  <sheetViews>
    <sheetView view="pageBreakPreview" zoomScaleSheetLayoutView="100" zoomScalePageLayoutView="0" workbookViewId="0" topLeftCell="A13">
      <selection activeCell="A1" sqref="A1:E2"/>
    </sheetView>
  </sheetViews>
  <sheetFormatPr defaultColWidth="9.140625" defaultRowHeight="12.75"/>
  <cols>
    <col min="1" max="1" width="3.28125" style="163" customWidth="1"/>
    <col min="2" max="2" width="24.8515625" style="17" bestFit="1" customWidth="1"/>
    <col min="3" max="3" width="5.8515625" style="40" customWidth="1"/>
    <col min="4" max="6" width="5.8515625" style="17" customWidth="1"/>
    <col min="7" max="7" width="6.8515625" style="40" customWidth="1"/>
    <col min="8" max="9" width="5.8515625" style="17" customWidth="1"/>
    <col min="10" max="10" width="6.8515625" style="40" customWidth="1"/>
    <col min="11" max="12" width="5.8515625" style="17" customWidth="1"/>
    <col min="13" max="13" width="6.8515625" style="17" customWidth="1"/>
    <col min="14" max="14" width="6.8515625" style="40" customWidth="1"/>
    <col min="15" max="16" width="5.8515625" style="17" customWidth="1"/>
    <col min="17" max="17" width="6.421875" style="17" customWidth="1"/>
    <col min="18" max="19" width="5.8515625" style="17" customWidth="1"/>
    <col min="20" max="20" width="6.7109375" style="17" customWidth="1"/>
    <col min="21" max="16384" width="9.140625" style="17" customWidth="1"/>
  </cols>
  <sheetData>
    <row r="1" spans="1:19" ht="15.75">
      <c r="A1" s="1486" t="s">
        <v>143</v>
      </c>
      <c r="B1" s="1486"/>
      <c r="C1" s="1486"/>
      <c r="D1" s="1486"/>
      <c r="E1" s="3"/>
      <c r="F1" s="1485" t="s">
        <v>299</v>
      </c>
      <c r="G1" s="1485"/>
      <c r="H1" s="1485"/>
      <c r="I1" s="1485"/>
      <c r="J1" s="1485"/>
      <c r="K1" s="1485"/>
      <c r="L1" s="1485"/>
      <c r="M1" s="1485"/>
      <c r="N1" s="1485"/>
      <c r="O1" s="1485"/>
      <c r="P1" s="1485"/>
      <c r="R1" s="894" t="s">
        <v>141</v>
      </c>
      <c r="S1" s="894"/>
    </row>
    <row r="2" spans="1:14" ht="15.75">
      <c r="A2" s="1486" t="s">
        <v>300</v>
      </c>
      <c r="B2" s="1486"/>
      <c r="C2" s="1486"/>
      <c r="D2" s="1486"/>
      <c r="E2" s="3"/>
      <c r="F2" s="3"/>
      <c r="G2" s="3"/>
      <c r="H2" s="3"/>
      <c r="J2" s="17"/>
      <c r="M2" s="263"/>
      <c r="N2" s="17"/>
    </row>
    <row r="3" spans="1:14" ht="15.75">
      <c r="A3" s="3"/>
      <c r="C3" s="17"/>
      <c r="F3" s="263"/>
      <c r="G3" s="263"/>
      <c r="H3" s="263"/>
      <c r="J3" s="17"/>
      <c r="M3" s="263"/>
      <c r="N3" s="17"/>
    </row>
    <row r="4" spans="1:20" ht="18.75">
      <c r="A4" s="1417" t="s">
        <v>401</v>
      </c>
      <c r="B4" s="1417"/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  <c r="N4" s="1417"/>
      <c r="O4" s="1417"/>
      <c r="P4" s="1417"/>
      <c r="Q4" s="1417"/>
      <c r="R4" s="1417"/>
      <c r="S4" s="1417"/>
      <c r="T4" s="1417"/>
    </row>
    <row r="5" spans="1:20" ht="18.75">
      <c r="A5" s="1417" t="s">
        <v>436</v>
      </c>
      <c r="B5" s="1417"/>
      <c r="C5" s="1417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P5" s="1417"/>
      <c r="Q5" s="1417"/>
      <c r="R5" s="1417"/>
      <c r="S5" s="1417"/>
      <c r="T5" s="1417"/>
    </row>
    <row r="6" ht="13.5" thickBot="1"/>
    <row r="7" spans="1:20" s="2" customFormat="1" ht="27.75" customHeight="1">
      <c r="A7" s="1396" t="s">
        <v>53</v>
      </c>
      <c r="B7" s="1398" t="s">
        <v>47</v>
      </c>
      <c r="C7" s="1411" t="s">
        <v>450</v>
      </c>
      <c r="D7" s="1412"/>
      <c r="E7" s="1412"/>
      <c r="F7" s="1413"/>
      <c r="G7" s="1413"/>
      <c r="H7" s="1418" t="s">
        <v>451</v>
      </c>
      <c r="I7" s="1412"/>
      <c r="J7" s="1419"/>
      <c r="K7" s="1418" t="s">
        <v>48</v>
      </c>
      <c r="L7" s="1412"/>
      <c r="M7" s="1412"/>
      <c r="N7" s="1419"/>
      <c r="O7" s="1420" t="s">
        <v>14</v>
      </c>
      <c r="P7" s="1412"/>
      <c r="Q7" s="1412"/>
      <c r="R7" s="1412"/>
      <c r="S7" s="1413"/>
      <c r="T7" s="1419"/>
    </row>
    <row r="8" spans="1:20" s="2" customFormat="1" ht="27" customHeight="1">
      <c r="A8" s="1397"/>
      <c r="B8" s="1399"/>
      <c r="C8" s="1401" t="s">
        <v>49</v>
      </c>
      <c r="D8" s="1403" t="s">
        <v>50</v>
      </c>
      <c r="E8" s="1403" t="s">
        <v>188</v>
      </c>
      <c r="F8" s="1408" t="s">
        <v>168</v>
      </c>
      <c r="G8" s="1409"/>
      <c r="H8" s="1405" t="s">
        <v>49</v>
      </c>
      <c r="I8" s="1403" t="s">
        <v>50</v>
      </c>
      <c r="J8" s="1415" t="s">
        <v>168</v>
      </c>
      <c r="K8" s="1405" t="s">
        <v>82</v>
      </c>
      <c r="L8" s="1422"/>
      <c r="M8" s="1422"/>
      <c r="N8" s="1415" t="s">
        <v>83</v>
      </c>
      <c r="O8" s="1405" t="s">
        <v>49</v>
      </c>
      <c r="P8" s="1403" t="s">
        <v>51</v>
      </c>
      <c r="Q8" s="1403"/>
      <c r="R8" s="1403" t="s">
        <v>188</v>
      </c>
      <c r="S8" s="1408" t="s">
        <v>168</v>
      </c>
      <c r="T8" s="1409"/>
    </row>
    <row r="9" spans="1:20" s="2" customFormat="1" ht="28.5" customHeight="1" thickBot="1">
      <c r="A9" s="1397"/>
      <c r="B9" s="1400"/>
      <c r="C9" s="1402"/>
      <c r="D9" s="1404"/>
      <c r="E9" s="1404"/>
      <c r="F9" s="198" t="s">
        <v>189</v>
      </c>
      <c r="G9" s="299" t="s">
        <v>52</v>
      </c>
      <c r="H9" s="1406"/>
      <c r="I9" s="1404"/>
      <c r="J9" s="1416"/>
      <c r="K9" s="291" t="s">
        <v>49</v>
      </c>
      <c r="L9" s="198" t="s">
        <v>50</v>
      </c>
      <c r="M9" s="198" t="s">
        <v>169</v>
      </c>
      <c r="N9" s="1421"/>
      <c r="O9" s="1407"/>
      <c r="P9" s="16" t="s">
        <v>49</v>
      </c>
      <c r="Q9" s="16" t="s">
        <v>192</v>
      </c>
      <c r="R9" s="1410"/>
      <c r="S9" s="16" t="s">
        <v>189</v>
      </c>
      <c r="T9" s="368" t="s">
        <v>52</v>
      </c>
    </row>
    <row r="10" spans="1:20" s="35" customFormat="1" ht="12" thickBot="1">
      <c r="A10" s="22">
        <v>1</v>
      </c>
      <c r="B10" s="22">
        <v>2</v>
      </c>
      <c r="C10" s="25">
        <v>3</v>
      </c>
      <c r="D10" s="24">
        <v>4</v>
      </c>
      <c r="E10" s="25">
        <v>5</v>
      </c>
      <c r="F10" s="24">
        <v>6</v>
      </c>
      <c r="G10" s="28">
        <v>7</v>
      </c>
      <c r="H10" s="23">
        <v>8</v>
      </c>
      <c r="I10" s="24">
        <v>9</v>
      </c>
      <c r="J10" s="212">
        <v>10</v>
      </c>
      <c r="K10" s="27">
        <v>11</v>
      </c>
      <c r="L10" s="25">
        <v>12</v>
      </c>
      <c r="M10" s="24">
        <v>13</v>
      </c>
      <c r="N10" s="25">
        <v>14</v>
      </c>
      <c r="O10" s="169">
        <v>15</v>
      </c>
      <c r="P10" s="25">
        <v>16</v>
      </c>
      <c r="Q10" s="24">
        <v>17</v>
      </c>
      <c r="R10" s="25">
        <v>18</v>
      </c>
      <c r="S10" s="24">
        <v>19</v>
      </c>
      <c r="T10" s="26">
        <v>20</v>
      </c>
    </row>
    <row r="11" spans="1:20" s="40" customFormat="1" ht="16.5" customHeight="1" thickBot="1">
      <c r="A11" s="36">
        <v>1</v>
      </c>
      <c r="B11" s="213" t="s">
        <v>15</v>
      </c>
      <c r="C11" s="177">
        <f>SUM(C12:C25)</f>
        <v>0</v>
      </c>
      <c r="D11" s="176">
        <f aca="true" t="shared" si="0" ref="D11:T11">SUM(D12:D25)</f>
        <v>0</v>
      </c>
      <c r="E11" s="177">
        <f t="shared" si="0"/>
        <v>0</v>
      </c>
      <c r="F11" s="176">
        <f t="shared" si="0"/>
        <v>0</v>
      </c>
      <c r="G11" s="180">
        <f t="shared" si="0"/>
        <v>0</v>
      </c>
      <c r="H11" s="175">
        <f t="shared" si="0"/>
        <v>0</v>
      </c>
      <c r="I11" s="176">
        <f t="shared" si="0"/>
        <v>0</v>
      </c>
      <c r="J11" s="214">
        <f t="shared" si="0"/>
        <v>0</v>
      </c>
      <c r="K11" s="179">
        <f t="shared" si="0"/>
        <v>0</v>
      </c>
      <c r="L11" s="177">
        <f t="shared" si="0"/>
        <v>0</v>
      </c>
      <c r="M11" s="176">
        <f t="shared" si="0"/>
        <v>0</v>
      </c>
      <c r="N11" s="177">
        <f t="shared" si="0"/>
        <v>0</v>
      </c>
      <c r="O11" s="182">
        <f t="shared" si="0"/>
        <v>0</v>
      </c>
      <c r="P11" s="177">
        <f t="shared" si="0"/>
        <v>0</v>
      </c>
      <c r="Q11" s="176">
        <f t="shared" si="0"/>
        <v>0</v>
      </c>
      <c r="R11" s="176">
        <f t="shared" si="0"/>
        <v>0</v>
      </c>
      <c r="S11" s="177">
        <f t="shared" si="0"/>
        <v>0</v>
      </c>
      <c r="T11" s="178">
        <f t="shared" si="0"/>
        <v>0</v>
      </c>
    </row>
    <row r="12" spans="1:24" ht="16.5" customHeight="1">
      <c r="A12" s="215"/>
      <c r="B12" s="216" t="s">
        <v>94</v>
      </c>
      <c r="C12" s="52">
        <f aca="true" t="shared" si="1" ref="C12:C25">SUM(D12:G12)</f>
        <v>0</v>
      </c>
      <c r="D12" s="53"/>
      <c r="E12" s="54"/>
      <c r="F12" s="53"/>
      <c r="G12" s="55"/>
      <c r="H12" s="56">
        <f aca="true" t="shared" si="2" ref="H12:H25">SUM(I12:J12)</f>
        <v>0</v>
      </c>
      <c r="I12" s="57"/>
      <c r="J12" s="58"/>
      <c r="K12" s="59">
        <f>SUM(L12:M12)</f>
        <v>0</v>
      </c>
      <c r="L12" s="60"/>
      <c r="M12" s="61"/>
      <c r="N12" s="62"/>
      <c r="O12" s="63">
        <f>SUM(R12:T12)+P12</f>
        <v>0</v>
      </c>
      <c r="P12" s="62"/>
      <c r="Q12" s="60"/>
      <c r="R12" s="60"/>
      <c r="S12" s="61"/>
      <c r="T12" s="64"/>
      <c r="U12" s="163"/>
      <c r="V12" s="163"/>
      <c r="W12" s="163"/>
      <c r="X12" s="163"/>
    </row>
    <row r="13" spans="1:24" ht="16.5" customHeight="1">
      <c r="A13" s="221"/>
      <c r="B13" s="222" t="s">
        <v>95</v>
      </c>
      <c r="C13" s="223">
        <f t="shared" si="1"/>
        <v>0</v>
      </c>
      <c r="D13" s="224"/>
      <c r="E13" s="225"/>
      <c r="F13" s="224"/>
      <c r="G13" s="226"/>
      <c r="H13" s="227">
        <f t="shared" si="2"/>
        <v>0</v>
      </c>
      <c r="I13" s="224"/>
      <c r="J13" s="228"/>
      <c r="K13" s="229">
        <f aca="true" t="shared" si="3" ref="K13:K25">SUM(L13:M13)</f>
        <v>0</v>
      </c>
      <c r="L13" s="225"/>
      <c r="M13" s="224"/>
      <c r="N13" s="225"/>
      <c r="O13" s="230">
        <f aca="true" t="shared" si="4" ref="O13:O25">SUM(R13:T13)+P13</f>
        <v>0</v>
      </c>
      <c r="P13" s="225"/>
      <c r="Q13" s="224"/>
      <c r="R13" s="225"/>
      <c r="S13" s="224"/>
      <c r="T13" s="231"/>
      <c r="U13" s="163"/>
      <c r="V13" s="163"/>
      <c r="W13" s="163"/>
      <c r="X13" s="163"/>
    </row>
    <row r="14" spans="1:20" ht="16.5" customHeight="1">
      <c r="A14" s="221"/>
      <c r="B14" s="222" t="s">
        <v>18</v>
      </c>
      <c r="C14" s="223">
        <f t="shared" si="1"/>
        <v>0</v>
      </c>
      <c r="D14" s="224"/>
      <c r="E14" s="225"/>
      <c r="F14" s="224"/>
      <c r="G14" s="226"/>
      <c r="H14" s="227">
        <f t="shared" si="2"/>
        <v>0</v>
      </c>
      <c r="I14" s="224"/>
      <c r="J14" s="228"/>
      <c r="K14" s="229">
        <f t="shared" si="3"/>
        <v>0</v>
      </c>
      <c r="L14" s="225"/>
      <c r="M14" s="224"/>
      <c r="N14" s="225"/>
      <c r="O14" s="230">
        <f t="shared" si="4"/>
        <v>0</v>
      </c>
      <c r="P14" s="225"/>
      <c r="Q14" s="224"/>
      <c r="R14" s="225"/>
      <c r="S14" s="224"/>
      <c r="T14" s="231"/>
    </row>
    <row r="15" spans="1:20" ht="16.5" customHeight="1">
      <c r="A15" s="221"/>
      <c r="B15" s="234" t="s">
        <v>70</v>
      </c>
      <c r="C15" s="223">
        <f t="shared" si="1"/>
        <v>0</v>
      </c>
      <c r="D15" s="224"/>
      <c r="E15" s="225"/>
      <c r="F15" s="224"/>
      <c r="G15" s="226"/>
      <c r="H15" s="227">
        <f t="shared" si="2"/>
        <v>0</v>
      </c>
      <c r="I15" s="224"/>
      <c r="J15" s="228"/>
      <c r="K15" s="229">
        <f t="shared" si="3"/>
        <v>0</v>
      </c>
      <c r="L15" s="225"/>
      <c r="M15" s="224"/>
      <c r="N15" s="225"/>
      <c r="O15" s="230">
        <f t="shared" si="4"/>
        <v>0</v>
      </c>
      <c r="P15" s="225"/>
      <c r="Q15" s="224"/>
      <c r="R15" s="225"/>
      <c r="S15" s="224"/>
      <c r="T15" s="231"/>
    </row>
    <row r="16" spans="1:20" ht="16.5" customHeight="1">
      <c r="A16" s="221"/>
      <c r="B16" s="222" t="s">
        <v>19</v>
      </c>
      <c r="C16" s="223">
        <f t="shared" si="1"/>
        <v>0</v>
      </c>
      <c r="D16" s="224"/>
      <c r="E16" s="225"/>
      <c r="F16" s="224"/>
      <c r="G16" s="226"/>
      <c r="H16" s="227">
        <f t="shared" si="2"/>
        <v>0</v>
      </c>
      <c r="I16" s="224"/>
      <c r="J16" s="228"/>
      <c r="K16" s="229">
        <f t="shared" si="3"/>
        <v>0</v>
      </c>
      <c r="L16" s="225"/>
      <c r="M16" s="224"/>
      <c r="N16" s="225"/>
      <c r="O16" s="230">
        <f t="shared" si="4"/>
        <v>0</v>
      </c>
      <c r="P16" s="225"/>
      <c r="Q16" s="224"/>
      <c r="R16" s="225"/>
      <c r="S16" s="224"/>
      <c r="T16" s="231"/>
    </row>
    <row r="17" spans="1:20" ht="16.5" customHeight="1">
      <c r="A17" s="221"/>
      <c r="B17" s="222" t="s">
        <v>20</v>
      </c>
      <c r="C17" s="223">
        <f t="shared" si="1"/>
        <v>0</v>
      </c>
      <c r="D17" s="232"/>
      <c r="E17" s="225"/>
      <c r="F17" s="224"/>
      <c r="G17" s="226"/>
      <c r="H17" s="227">
        <f t="shared" si="2"/>
        <v>0</v>
      </c>
      <c r="I17" s="224"/>
      <c r="J17" s="228"/>
      <c r="K17" s="229">
        <f t="shared" si="3"/>
        <v>0</v>
      </c>
      <c r="L17" s="225"/>
      <c r="M17" s="224"/>
      <c r="N17" s="225"/>
      <c r="O17" s="230">
        <f t="shared" si="4"/>
        <v>0</v>
      </c>
      <c r="P17" s="225"/>
      <c r="Q17" s="224"/>
      <c r="R17" s="225"/>
      <c r="S17" s="224"/>
      <c r="T17" s="231"/>
    </row>
    <row r="18" spans="1:20" ht="16.5" customHeight="1">
      <c r="A18" s="221"/>
      <c r="B18" s="222" t="s">
        <v>96</v>
      </c>
      <c r="C18" s="223">
        <f t="shared" si="1"/>
        <v>0</v>
      </c>
      <c r="D18" s="224"/>
      <c r="E18" s="225"/>
      <c r="F18" s="224"/>
      <c r="G18" s="226"/>
      <c r="H18" s="227">
        <f t="shared" si="2"/>
        <v>0</v>
      </c>
      <c r="I18" s="224"/>
      <c r="J18" s="228"/>
      <c r="K18" s="229">
        <f t="shared" si="3"/>
        <v>0</v>
      </c>
      <c r="L18" s="225"/>
      <c r="M18" s="224"/>
      <c r="N18" s="225"/>
      <c r="O18" s="230">
        <f t="shared" si="4"/>
        <v>0</v>
      </c>
      <c r="P18" s="225"/>
      <c r="Q18" s="224"/>
      <c r="R18" s="225"/>
      <c r="S18" s="224"/>
      <c r="T18" s="231"/>
    </row>
    <row r="19" spans="1:20" ht="16.5" customHeight="1">
      <c r="A19" s="221"/>
      <c r="B19" s="234" t="s">
        <v>44</v>
      </c>
      <c r="C19" s="223">
        <f t="shared" si="1"/>
        <v>0</v>
      </c>
      <c r="D19" s="224"/>
      <c r="E19" s="225"/>
      <c r="F19" s="224"/>
      <c r="G19" s="226"/>
      <c r="H19" s="227">
        <f t="shared" si="2"/>
        <v>0</v>
      </c>
      <c r="I19" s="224"/>
      <c r="J19" s="228"/>
      <c r="K19" s="229">
        <f t="shared" si="3"/>
        <v>0</v>
      </c>
      <c r="L19" s="225"/>
      <c r="M19" s="224"/>
      <c r="N19" s="225"/>
      <c r="O19" s="230">
        <f t="shared" si="4"/>
        <v>0</v>
      </c>
      <c r="P19" s="225"/>
      <c r="Q19" s="224"/>
      <c r="R19" s="225"/>
      <c r="S19" s="224"/>
      <c r="T19" s="231"/>
    </row>
    <row r="20" spans="1:20" ht="16.5" customHeight="1">
      <c r="A20" s="221"/>
      <c r="B20" s="222" t="s">
        <v>22</v>
      </c>
      <c r="C20" s="223">
        <f t="shared" si="1"/>
        <v>0</v>
      </c>
      <c r="D20" s="224"/>
      <c r="E20" s="225"/>
      <c r="F20" s="224"/>
      <c r="G20" s="226"/>
      <c r="H20" s="227">
        <f t="shared" si="2"/>
        <v>0</v>
      </c>
      <c r="I20" s="224"/>
      <c r="J20" s="228"/>
      <c r="K20" s="229">
        <f t="shared" si="3"/>
        <v>0</v>
      </c>
      <c r="L20" s="225"/>
      <c r="M20" s="224"/>
      <c r="N20" s="225"/>
      <c r="O20" s="230">
        <f t="shared" si="4"/>
        <v>0</v>
      </c>
      <c r="P20" s="225"/>
      <c r="Q20" s="224"/>
      <c r="R20" s="225"/>
      <c r="S20" s="224"/>
      <c r="T20" s="231"/>
    </row>
    <row r="21" spans="1:20" ht="16.5" customHeight="1">
      <c r="A21" s="221"/>
      <c r="B21" s="222" t="s">
        <v>23</v>
      </c>
      <c r="C21" s="209">
        <f t="shared" si="1"/>
        <v>0</v>
      </c>
      <c r="D21" s="206"/>
      <c r="E21" s="207"/>
      <c r="F21" s="206"/>
      <c r="G21" s="236"/>
      <c r="H21" s="205">
        <f t="shared" si="2"/>
        <v>0</v>
      </c>
      <c r="I21" s="206"/>
      <c r="J21" s="237"/>
      <c r="K21" s="238">
        <f t="shared" si="3"/>
        <v>0</v>
      </c>
      <c r="L21" s="207"/>
      <c r="M21" s="206"/>
      <c r="N21" s="207"/>
      <c r="O21" s="239">
        <f t="shared" si="4"/>
        <v>0</v>
      </c>
      <c r="P21" s="207"/>
      <c r="Q21" s="206"/>
      <c r="R21" s="207"/>
      <c r="S21" s="206"/>
      <c r="T21" s="208"/>
    </row>
    <row r="22" spans="1:20" ht="16.5" customHeight="1">
      <c r="A22" s="221"/>
      <c r="B22" s="234" t="s">
        <v>190</v>
      </c>
      <c r="C22" s="223">
        <f t="shared" si="1"/>
        <v>0</v>
      </c>
      <c r="D22" s="206"/>
      <c r="E22" s="207"/>
      <c r="F22" s="206"/>
      <c r="G22" s="208"/>
      <c r="H22" s="205">
        <f t="shared" si="2"/>
        <v>0</v>
      </c>
      <c r="I22" s="206"/>
      <c r="J22" s="207"/>
      <c r="K22" s="239">
        <f t="shared" si="3"/>
        <v>0</v>
      </c>
      <c r="L22" s="207"/>
      <c r="M22" s="206"/>
      <c r="N22" s="237"/>
      <c r="O22" s="239">
        <f t="shared" si="4"/>
        <v>0</v>
      </c>
      <c r="P22" s="207"/>
      <c r="Q22" s="206"/>
      <c r="R22" s="207"/>
      <c r="S22" s="206"/>
      <c r="T22" s="208"/>
    </row>
    <row r="23" spans="1:20" ht="16.5" customHeight="1">
      <c r="A23" s="221"/>
      <c r="B23" s="234" t="s">
        <v>191</v>
      </c>
      <c r="C23" s="223">
        <f t="shared" si="1"/>
        <v>0</v>
      </c>
      <c r="D23" s="206"/>
      <c r="E23" s="207"/>
      <c r="F23" s="206"/>
      <c r="G23" s="208"/>
      <c r="H23" s="205">
        <f t="shared" si="2"/>
        <v>0</v>
      </c>
      <c r="I23" s="206"/>
      <c r="J23" s="207"/>
      <c r="K23" s="239">
        <f t="shared" si="3"/>
        <v>0</v>
      </c>
      <c r="L23" s="207"/>
      <c r="M23" s="206"/>
      <c r="N23" s="237"/>
      <c r="O23" s="239">
        <f t="shared" si="4"/>
        <v>0</v>
      </c>
      <c r="P23" s="207"/>
      <c r="Q23" s="206"/>
      <c r="R23" s="207"/>
      <c r="S23" s="206"/>
      <c r="T23" s="208"/>
    </row>
    <row r="24" spans="1:20" ht="16.5" customHeight="1">
      <c r="A24" s="221"/>
      <c r="B24" s="234" t="s">
        <v>97</v>
      </c>
      <c r="C24" s="223">
        <f>SUM(D24:G24)</f>
        <v>0</v>
      </c>
      <c r="D24" s="224"/>
      <c r="E24" s="225"/>
      <c r="F24" s="224"/>
      <c r="G24" s="226"/>
      <c r="H24" s="227">
        <f>SUM(I24:J24)</f>
        <v>0</v>
      </c>
      <c r="I24" s="224"/>
      <c r="J24" s="228"/>
      <c r="K24" s="229">
        <f>SUM(L24:M24)</f>
        <v>0</v>
      </c>
      <c r="L24" s="225"/>
      <c r="M24" s="224"/>
      <c r="N24" s="225"/>
      <c r="O24" s="230">
        <f>SUM(R24:T24)+P24</f>
        <v>0</v>
      </c>
      <c r="P24" s="225"/>
      <c r="Q24" s="224"/>
      <c r="R24" s="225"/>
      <c r="S24" s="224"/>
      <c r="T24" s="231"/>
    </row>
    <row r="25" spans="1:20" s="40" customFormat="1" ht="16.5" customHeight="1" thickBot="1">
      <c r="A25" s="160"/>
      <c r="B25" s="234" t="s">
        <v>126</v>
      </c>
      <c r="C25" s="223">
        <f t="shared" si="1"/>
        <v>0</v>
      </c>
      <c r="D25" s="224"/>
      <c r="E25" s="225"/>
      <c r="F25" s="224"/>
      <c r="G25" s="226"/>
      <c r="H25" s="227">
        <f t="shared" si="2"/>
        <v>0</v>
      </c>
      <c r="I25" s="224"/>
      <c r="J25" s="228"/>
      <c r="K25" s="229">
        <f t="shared" si="3"/>
        <v>0</v>
      </c>
      <c r="L25" s="225"/>
      <c r="M25" s="224"/>
      <c r="N25" s="225"/>
      <c r="O25" s="230">
        <f t="shared" si="4"/>
        <v>0</v>
      </c>
      <c r="P25" s="225"/>
      <c r="Q25" s="224"/>
      <c r="R25" s="225"/>
      <c r="S25" s="224"/>
      <c r="T25" s="231"/>
    </row>
    <row r="26" spans="1:20" ht="16.5" customHeight="1" thickBot="1">
      <c r="A26" s="36">
        <v>2</v>
      </c>
      <c r="B26" s="240" t="s">
        <v>46</v>
      </c>
      <c r="C26" s="177">
        <f>SUM(C27:C31)</f>
        <v>0</v>
      </c>
      <c r="D26" s="176">
        <f aca="true" t="shared" si="5" ref="D26:T26">SUM(D27:D31)</f>
        <v>0</v>
      </c>
      <c r="E26" s="177">
        <f t="shared" si="5"/>
        <v>0</v>
      </c>
      <c r="F26" s="176">
        <f t="shared" si="5"/>
        <v>0</v>
      </c>
      <c r="G26" s="180">
        <f t="shared" si="5"/>
        <v>0</v>
      </c>
      <c r="H26" s="175">
        <f t="shared" si="5"/>
        <v>0</v>
      </c>
      <c r="I26" s="176">
        <f t="shared" si="5"/>
        <v>0</v>
      </c>
      <c r="J26" s="214">
        <f t="shared" si="5"/>
        <v>0</v>
      </c>
      <c r="K26" s="179">
        <f t="shared" si="5"/>
        <v>0</v>
      </c>
      <c r="L26" s="177">
        <f t="shared" si="5"/>
        <v>0</v>
      </c>
      <c r="M26" s="176">
        <f t="shared" si="5"/>
        <v>0</v>
      </c>
      <c r="N26" s="177">
        <f t="shared" si="5"/>
        <v>0</v>
      </c>
      <c r="O26" s="182">
        <f t="shared" si="5"/>
        <v>0</v>
      </c>
      <c r="P26" s="177">
        <f t="shared" si="5"/>
        <v>0</v>
      </c>
      <c r="Q26" s="176">
        <f t="shared" si="5"/>
        <v>0</v>
      </c>
      <c r="R26" s="176">
        <f t="shared" si="5"/>
        <v>0</v>
      </c>
      <c r="S26" s="177">
        <f t="shared" si="5"/>
        <v>0</v>
      </c>
      <c r="T26" s="178">
        <f t="shared" si="5"/>
        <v>0</v>
      </c>
    </row>
    <row r="27" spans="1:20" ht="16.5" customHeight="1">
      <c r="A27" s="51"/>
      <c r="B27" s="241" t="s">
        <v>184</v>
      </c>
      <c r="C27" s="242">
        <f>SUM(D27:G27)</f>
        <v>0</v>
      </c>
      <c r="D27" s="61"/>
      <c r="E27" s="62"/>
      <c r="F27" s="61"/>
      <c r="G27" s="60"/>
      <c r="H27" s="56">
        <f>SUM(I27:J27)</f>
        <v>0</v>
      </c>
      <c r="I27" s="61"/>
      <c r="J27" s="165"/>
      <c r="K27" s="59">
        <f>SUM(L27:M27)</f>
        <v>0</v>
      </c>
      <c r="L27" s="62"/>
      <c r="M27" s="61"/>
      <c r="N27" s="62"/>
      <c r="O27" s="63">
        <f>SUM(R27:T27)+P27</f>
        <v>0</v>
      </c>
      <c r="P27" s="62"/>
      <c r="Q27" s="61"/>
      <c r="R27" s="62"/>
      <c r="S27" s="61"/>
      <c r="T27" s="64"/>
    </row>
    <row r="28" spans="1:20" ht="16.5" customHeight="1">
      <c r="A28" s="65"/>
      <c r="B28" s="243" t="s">
        <v>176</v>
      </c>
      <c r="C28" s="76">
        <f>SUM(D28:G28)</f>
        <v>0</v>
      </c>
      <c r="D28" s="73"/>
      <c r="E28" s="74"/>
      <c r="F28" s="73"/>
      <c r="G28" s="72"/>
      <c r="H28" s="66">
        <f>SUM(I28:J28)</f>
        <v>0</v>
      </c>
      <c r="I28" s="73"/>
      <c r="J28" s="166"/>
      <c r="K28" s="71">
        <f>SUM(L28:M28)</f>
        <v>0</v>
      </c>
      <c r="L28" s="74"/>
      <c r="M28" s="73"/>
      <c r="N28" s="74"/>
      <c r="O28" s="75">
        <f>SUM(R28:T28)+P28</f>
        <v>0</v>
      </c>
      <c r="P28" s="74"/>
      <c r="Q28" s="73"/>
      <c r="R28" s="74"/>
      <c r="S28" s="73"/>
      <c r="T28" s="77"/>
    </row>
    <row r="29" spans="1:20" ht="16.5" customHeight="1">
      <c r="A29" s="65"/>
      <c r="B29" s="243" t="s">
        <v>177</v>
      </c>
      <c r="C29" s="76">
        <f>SUM(D29:G29)</f>
        <v>0</v>
      </c>
      <c r="D29" s="73"/>
      <c r="E29" s="74"/>
      <c r="F29" s="73"/>
      <c r="G29" s="72"/>
      <c r="H29" s="66">
        <f>SUM(I29:J29)</f>
        <v>0</v>
      </c>
      <c r="I29" s="73"/>
      <c r="J29" s="166"/>
      <c r="K29" s="71">
        <f>SUM(L29:M29)</f>
        <v>0</v>
      </c>
      <c r="L29" s="74"/>
      <c r="M29" s="73"/>
      <c r="N29" s="74"/>
      <c r="O29" s="75">
        <f>SUM(R29:T29)+P29</f>
        <v>0</v>
      </c>
      <c r="P29" s="74"/>
      <c r="Q29" s="73"/>
      <c r="R29" s="74"/>
      <c r="S29" s="73"/>
      <c r="T29" s="77"/>
    </row>
    <row r="30" spans="1:20" ht="16.5" customHeight="1">
      <c r="A30" s="65"/>
      <c r="B30" s="243" t="s">
        <v>178</v>
      </c>
      <c r="C30" s="76">
        <f>SUM(D30:G30)</f>
        <v>0</v>
      </c>
      <c r="D30" s="73"/>
      <c r="E30" s="74"/>
      <c r="F30" s="73"/>
      <c r="G30" s="72"/>
      <c r="H30" s="66">
        <f>SUM(I30:J30)</f>
        <v>0</v>
      </c>
      <c r="I30" s="73"/>
      <c r="J30" s="166"/>
      <c r="K30" s="71">
        <f>SUM(L30:M30)</f>
        <v>0</v>
      </c>
      <c r="L30" s="74"/>
      <c r="M30" s="73"/>
      <c r="N30" s="74"/>
      <c r="O30" s="75">
        <f>SUM(R30:T30)+P30</f>
        <v>0</v>
      </c>
      <c r="P30" s="74"/>
      <c r="Q30" s="73"/>
      <c r="R30" s="74"/>
      <c r="S30" s="73"/>
      <c r="T30" s="77"/>
    </row>
    <row r="31" spans="1:20" s="40" customFormat="1" ht="16.5" customHeight="1" thickBot="1">
      <c r="A31" s="157"/>
      <c r="B31" s="244" t="s">
        <v>179</v>
      </c>
      <c r="C31" s="245">
        <f>SUM(D31:G31)</f>
        <v>0</v>
      </c>
      <c r="D31" s="191"/>
      <c r="E31" s="192"/>
      <c r="F31" s="191"/>
      <c r="G31" s="195"/>
      <c r="H31" s="161">
        <f>SUM(I31:J31)</f>
        <v>0</v>
      </c>
      <c r="I31" s="191"/>
      <c r="J31" s="246"/>
      <c r="K31" s="194">
        <f>SUM(L31:M31)</f>
        <v>0</v>
      </c>
      <c r="L31" s="192"/>
      <c r="M31" s="191"/>
      <c r="N31" s="192"/>
      <c r="O31" s="247">
        <f>SUM(R31:T31)+P31</f>
        <v>0</v>
      </c>
      <c r="P31" s="192"/>
      <c r="Q31" s="191"/>
      <c r="R31" s="192"/>
      <c r="S31" s="191"/>
      <c r="T31" s="193"/>
    </row>
    <row r="32" spans="1:20" s="40" customFormat="1" ht="16.5" customHeight="1" thickBot="1">
      <c r="A32" s="36">
        <v>3</v>
      </c>
      <c r="B32" s="213" t="s">
        <v>99</v>
      </c>
      <c r="C32" s="177">
        <f>C33+C55</f>
        <v>0</v>
      </c>
      <c r="D32" s="176">
        <f aca="true" t="shared" si="6" ref="D32:T32">D33+D55</f>
        <v>0</v>
      </c>
      <c r="E32" s="177">
        <f t="shared" si="6"/>
        <v>0</v>
      </c>
      <c r="F32" s="176">
        <f t="shared" si="6"/>
        <v>0</v>
      </c>
      <c r="G32" s="180">
        <f t="shared" si="6"/>
        <v>0</v>
      </c>
      <c r="H32" s="175">
        <f t="shared" si="6"/>
        <v>0</v>
      </c>
      <c r="I32" s="176">
        <f t="shared" si="6"/>
        <v>0</v>
      </c>
      <c r="J32" s="214">
        <f t="shared" si="6"/>
        <v>0</v>
      </c>
      <c r="K32" s="179">
        <f t="shared" si="6"/>
        <v>0</v>
      </c>
      <c r="L32" s="177">
        <f t="shared" si="6"/>
        <v>0</v>
      </c>
      <c r="M32" s="176">
        <f t="shared" si="6"/>
        <v>0</v>
      </c>
      <c r="N32" s="177">
        <f t="shared" si="6"/>
        <v>0</v>
      </c>
      <c r="O32" s="182">
        <f t="shared" si="6"/>
        <v>0</v>
      </c>
      <c r="P32" s="177">
        <f t="shared" si="6"/>
        <v>0</v>
      </c>
      <c r="Q32" s="176">
        <f t="shared" si="6"/>
        <v>0</v>
      </c>
      <c r="R32" s="176">
        <f t="shared" si="6"/>
        <v>0</v>
      </c>
      <c r="S32" s="177">
        <f t="shared" si="6"/>
        <v>0</v>
      </c>
      <c r="T32" s="178">
        <f t="shared" si="6"/>
        <v>0</v>
      </c>
    </row>
    <row r="33" spans="1:20" s="40" customFormat="1" ht="16.5" customHeight="1" thickBot="1">
      <c r="A33" s="248"/>
      <c r="B33" s="240" t="s">
        <v>100</v>
      </c>
      <c r="C33" s="177">
        <f>C34+C44</f>
        <v>0</v>
      </c>
      <c r="D33" s="176">
        <f aca="true" t="shared" si="7" ref="D33:T33">D34+D44</f>
        <v>0</v>
      </c>
      <c r="E33" s="177">
        <f t="shared" si="7"/>
        <v>0</v>
      </c>
      <c r="F33" s="176">
        <f t="shared" si="7"/>
        <v>0</v>
      </c>
      <c r="G33" s="180">
        <f t="shared" si="7"/>
        <v>0</v>
      </c>
      <c r="H33" s="175">
        <f t="shared" si="7"/>
        <v>0</v>
      </c>
      <c r="I33" s="176">
        <f t="shared" si="7"/>
        <v>0</v>
      </c>
      <c r="J33" s="214">
        <f t="shared" si="7"/>
        <v>0</v>
      </c>
      <c r="K33" s="179">
        <f t="shared" si="7"/>
        <v>0</v>
      </c>
      <c r="L33" s="177">
        <f t="shared" si="7"/>
        <v>0</v>
      </c>
      <c r="M33" s="176">
        <f t="shared" si="7"/>
        <v>0</v>
      </c>
      <c r="N33" s="177">
        <f t="shared" si="7"/>
        <v>0</v>
      </c>
      <c r="O33" s="182">
        <f t="shared" si="7"/>
        <v>0</v>
      </c>
      <c r="P33" s="177">
        <f t="shared" si="7"/>
        <v>0</v>
      </c>
      <c r="Q33" s="176">
        <f t="shared" si="7"/>
        <v>0</v>
      </c>
      <c r="R33" s="176">
        <f t="shared" si="7"/>
        <v>0</v>
      </c>
      <c r="S33" s="177">
        <f t="shared" si="7"/>
        <v>0</v>
      </c>
      <c r="T33" s="178">
        <f t="shared" si="7"/>
        <v>0</v>
      </c>
    </row>
    <row r="34" spans="1:20" s="159" customFormat="1" ht="16.5" customHeight="1" thickBot="1">
      <c r="A34" s="248"/>
      <c r="B34" s="213" t="s">
        <v>101</v>
      </c>
      <c r="C34" s="177">
        <f>SUM(C35:C43)</f>
        <v>0</v>
      </c>
      <c r="D34" s="176">
        <f aca="true" t="shared" si="8" ref="D34:T34">SUM(D35:D43)</f>
        <v>0</v>
      </c>
      <c r="E34" s="177">
        <f t="shared" si="8"/>
        <v>0</v>
      </c>
      <c r="F34" s="176">
        <f t="shared" si="8"/>
        <v>0</v>
      </c>
      <c r="G34" s="180">
        <f t="shared" si="8"/>
        <v>0</v>
      </c>
      <c r="H34" s="175">
        <f t="shared" si="8"/>
        <v>0</v>
      </c>
      <c r="I34" s="176">
        <f t="shared" si="8"/>
        <v>0</v>
      </c>
      <c r="J34" s="214">
        <f t="shared" si="8"/>
        <v>0</v>
      </c>
      <c r="K34" s="179">
        <f t="shared" si="8"/>
        <v>0</v>
      </c>
      <c r="L34" s="177">
        <f t="shared" si="8"/>
        <v>0</v>
      </c>
      <c r="M34" s="176">
        <f t="shared" si="8"/>
        <v>0</v>
      </c>
      <c r="N34" s="177">
        <f t="shared" si="8"/>
        <v>0</v>
      </c>
      <c r="O34" s="182">
        <f t="shared" si="8"/>
        <v>0</v>
      </c>
      <c r="P34" s="177">
        <f t="shared" si="8"/>
        <v>0</v>
      </c>
      <c r="Q34" s="176">
        <f t="shared" si="8"/>
        <v>0</v>
      </c>
      <c r="R34" s="176">
        <f t="shared" si="8"/>
        <v>0</v>
      </c>
      <c r="S34" s="177">
        <f t="shared" si="8"/>
        <v>0</v>
      </c>
      <c r="T34" s="178">
        <f t="shared" si="8"/>
        <v>0</v>
      </c>
    </row>
    <row r="35" spans="1:20" ht="16.5" customHeight="1">
      <c r="A35" s="51"/>
      <c r="B35" s="241" t="s">
        <v>25</v>
      </c>
      <c r="C35" s="242">
        <f aca="true" t="shared" si="9" ref="C35:C43">SUM(D35:G35)</f>
        <v>0</v>
      </c>
      <c r="D35" s="61"/>
      <c r="E35" s="62"/>
      <c r="F35" s="61"/>
      <c r="G35" s="60"/>
      <c r="H35" s="56">
        <f aca="true" t="shared" si="10" ref="H35:H43">SUM(I35:J35)</f>
        <v>0</v>
      </c>
      <c r="I35" s="61"/>
      <c r="J35" s="165"/>
      <c r="K35" s="59">
        <f aca="true" t="shared" si="11" ref="K35:K43">SUM(L35:M35)</f>
        <v>0</v>
      </c>
      <c r="L35" s="62"/>
      <c r="M35" s="61"/>
      <c r="N35" s="62"/>
      <c r="O35" s="63">
        <f aca="true" t="shared" si="12" ref="O35:O43">SUM(R35:T35)+P35</f>
        <v>0</v>
      </c>
      <c r="P35" s="62"/>
      <c r="Q35" s="61"/>
      <c r="R35" s="62"/>
      <c r="S35" s="61"/>
      <c r="T35" s="64"/>
    </row>
    <row r="36" spans="1:20" ht="16.5" customHeight="1">
      <c r="A36" s="65"/>
      <c r="B36" s="243" t="s">
        <v>26</v>
      </c>
      <c r="C36" s="76">
        <f t="shared" si="9"/>
        <v>0</v>
      </c>
      <c r="D36" s="73"/>
      <c r="E36" s="74"/>
      <c r="F36" s="73"/>
      <c r="G36" s="72"/>
      <c r="H36" s="66">
        <f t="shared" si="10"/>
        <v>0</v>
      </c>
      <c r="I36" s="73"/>
      <c r="J36" s="166"/>
      <c r="K36" s="71">
        <f t="shared" si="11"/>
        <v>0</v>
      </c>
      <c r="L36" s="74"/>
      <c r="M36" s="73"/>
      <c r="N36" s="74"/>
      <c r="O36" s="75">
        <f t="shared" si="12"/>
        <v>0</v>
      </c>
      <c r="P36" s="74"/>
      <c r="Q36" s="73"/>
      <c r="R36" s="74"/>
      <c r="S36" s="73"/>
      <c r="T36" s="77"/>
    </row>
    <row r="37" spans="1:20" ht="16.5" customHeight="1">
      <c r="A37" s="65"/>
      <c r="B37" s="243" t="s">
        <v>27</v>
      </c>
      <c r="C37" s="76">
        <f t="shared" si="9"/>
        <v>0</v>
      </c>
      <c r="D37" s="73"/>
      <c r="E37" s="74"/>
      <c r="F37" s="73"/>
      <c r="G37" s="72"/>
      <c r="H37" s="66">
        <f t="shared" si="10"/>
        <v>0</v>
      </c>
      <c r="I37" s="73"/>
      <c r="J37" s="166"/>
      <c r="K37" s="71">
        <f t="shared" si="11"/>
        <v>0</v>
      </c>
      <c r="L37" s="74"/>
      <c r="M37" s="73"/>
      <c r="N37" s="74"/>
      <c r="O37" s="75">
        <f t="shared" si="12"/>
        <v>0</v>
      </c>
      <c r="P37" s="74"/>
      <c r="Q37" s="73"/>
      <c r="R37" s="74"/>
      <c r="S37" s="73"/>
      <c r="T37" s="77"/>
    </row>
    <row r="38" spans="1:20" ht="16.5" customHeight="1">
      <c r="A38" s="65"/>
      <c r="B38" s="243" t="s">
        <v>28</v>
      </c>
      <c r="C38" s="76">
        <f t="shared" si="9"/>
        <v>0</v>
      </c>
      <c r="D38" s="73"/>
      <c r="E38" s="74"/>
      <c r="F38" s="73"/>
      <c r="G38" s="72"/>
      <c r="H38" s="66">
        <f t="shared" si="10"/>
        <v>0</v>
      </c>
      <c r="I38" s="73"/>
      <c r="J38" s="166"/>
      <c r="K38" s="71">
        <f t="shared" si="11"/>
        <v>0</v>
      </c>
      <c r="L38" s="74"/>
      <c r="M38" s="73"/>
      <c r="N38" s="74"/>
      <c r="O38" s="75">
        <f t="shared" si="12"/>
        <v>0</v>
      </c>
      <c r="P38" s="74"/>
      <c r="Q38" s="73"/>
      <c r="R38" s="74"/>
      <c r="S38" s="73"/>
      <c r="T38" s="77"/>
    </row>
    <row r="39" spans="1:20" ht="16.5" customHeight="1">
      <c r="A39" s="65"/>
      <c r="B39" s="243" t="s">
        <v>32</v>
      </c>
      <c r="C39" s="76">
        <f t="shared" si="9"/>
        <v>0</v>
      </c>
      <c r="D39" s="73"/>
      <c r="E39" s="74"/>
      <c r="F39" s="73"/>
      <c r="G39" s="72"/>
      <c r="H39" s="66">
        <f t="shared" si="10"/>
        <v>0</v>
      </c>
      <c r="I39" s="73"/>
      <c r="J39" s="166"/>
      <c r="K39" s="71">
        <f t="shared" si="11"/>
        <v>0</v>
      </c>
      <c r="L39" s="74"/>
      <c r="M39" s="73"/>
      <c r="N39" s="74"/>
      <c r="O39" s="75">
        <f t="shared" si="12"/>
        <v>0</v>
      </c>
      <c r="P39" s="74"/>
      <c r="Q39" s="73"/>
      <c r="R39" s="74"/>
      <c r="S39" s="73"/>
      <c r="T39" s="77"/>
    </row>
    <row r="40" spans="1:20" ht="16.5" customHeight="1">
      <c r="A40" s="65"/>
      <c r="B40" s="243" t="s">
        <v>33</v>
      </c>
      <c r="C40" s="76">
        <f t="shared" si="9"/>
        <v>0</v>
      </c>
      <c r="D40" s="73"/>
      <c r="E40" s="74"/>
      <c r="F40" s="73"/>
      <c r="G40" s="72"/>
      <c r="H40" s="66">
        <f t="shared" si="10"/>
        <v>0</v>
      </c>
      <c r="I40" s="73"/>
      <c r="J40" s="166"/>
      <c r="K40" s="71">
        <f t="shared" si="11"/>
        <v>0</v>
      </c>
      <c r="L40" s="74"/>
      <c r="M40" s="73"/>
      <c r="N40" s="74"/>
      <c r="O40" s="75">
        <f t="shared" si="12"/>
        <v>0</v>
      </c>
      <c r="P40" s="74"/>
      <c r="Q40" s="73"/>
      <c r="R40" s="74"/>
      <c r="S40" s="73"/>
      <c r="T40" s="77"/>
    </row>
    <row r="41" spans="1:20" ht="16.5" customHeight="1">
      <c r="A41" s="65"/>
      <c r="B41" s="243" t="s">
        <v>34</v>
      </c>
      <c r="C41" s="76">
        <f t="shared" si="9"/>
        <v>0</v>
      </c>
      <c r="D41" s="73"/>
      <c r="E41" s="74"/>
      <c r="F41" s="73"/>
      <c r="G41" s="72"/>
      <c r="H41" s="66">
        <f t="shared" si="10"/>
        <v>0</v>
      </c>
      <c r="I41" s="73"/>
      <c r="J41" s="166"/>
      <c r="K41" s="71">
        <f t="shared" si="11"/>
        <v>0</v>
      </c>
      <c r="L41" s="74"/>
      <c r="M41" s="73"/>
      <c r="N41" s="74"/>
      <c r="O41" s="75">
        <f t="shared" si="12"/>
        <v>0</v>
      </c>
      <c r="P41" s="74"/>
      <c r="Q41" s="73"/>
      <c r="R41" s="74"/>
      <c r="S41" s="73"/>
      <c r="T41" s="77"/>
    </row>
    <row r="42" spans="1:20" ht="16.5" customHeight="1">
      <c r="A42" s="65"/>
      <c r="B42" s="243" t="s">
        <v>35</v>
      </c>
      <c r="C42" s="76">
        <f t="shared" si="9"/>
        <v>0</v>
      </c>
      <c r="D42" s="73"/>
      <c r="E42" s="74"/>
      <c r="F42" s="73"/>
      <c r="G42" s="72"/>
      <c r="H42" s="66">
        <f t="shared" si="10"/>
        <v>0</v>
      </c>
      <c r="I42" s="73"/>
      <c r="J42" s="166"/>
      <c r="K42" s="71">
        <f t="shared" si="11"/>
        <v>0</v>
      </c>
      <c r="L42" s="74"/>
      <c r="M42" s="73"/>
      <c r="N42" s="74"/>
      <c r="O42" s="75">
        <f t="shared" si="12"/>
        <v>0</v>
      </c>
      <c r="P42" s="74"/>
      <c r="Q42" s="73"/>
      <c r="R42" s="74"/>
      <c r="S42" s="73"/>
      <c r="T42" s="77"/>
    </row>
    <row r="43" spans="1:20" s="40" customFormat="1" ht="16.5" customHeight="1" thickBot="1">
      <c r="A43" s="128"/>
      <c r="B43" s="249" t="s">
        <v>39</v>
      </c>
      <c r="C43" s="89">
        <f t="shared" si="9"/>
        <v>0</v>
      </c>
      <c r="D43" s="86"/>
      <c r="E43" s="87"/>
      <c r="F43" s="86"/>
      <c r="G43" s="85"/>
      <c r="H43" s="79">
        <f t="shared" si="10"/>
        <v>0</v>
      </c>
      <c r="I43" s="86"/>
      <c r="J43" s="167"/>
      <c r="K43" s="84">
        <f t="shared" si="11"/>
        <v>0</v>
      </c>
      <c r="L43" s="87"/>
      <c r="M43" s="86"/>
      <c r="N43" s="87"/>
      <c r="O43" s="88">
        <f t="shared" si="12"/>
        <v>0</v>
      </c>
      <c r="P43" s="87"/>
      <c r="Q43" s="86"/>
      <c r="R43" s="87"/>
      <c r="S43" s="86"/>
      <c r="T43" s="90"/>
    </row>
    <row r="44" spans="1:20" ht="16.5" customHeight="1" thickBot="1">
      <c r="A44" s="248"/>
      <c r="B44" s="213" t="s">
        <v>102</v>
      </c>
      <c r="C44" s="177">
        <f>SUM(C45:C54)</f>
        <v>0</v>
      </c>
      <c r="D44" s="176">
        <f aca="true" t="shared" si="13" ref="D44:T44">SUM(D45:D54)</f>
        <v>0</v>
      </c>
      <c r="E44" s="177">
        <f t="shared" si="13"/>
        <v>0</v>
      </c>
      <c r="F44" s="176">
        <f t="shared" si="13"/>
        <v>0</v>
      </c>
      <c r="G44" s="180">
        <f t="shared" si="13"/>
        <v>0</v>
      </c>
      <c r="H44" s="175">
        <f t="shared" si="13"/>
        <v>0</v>
      </c>
      <c r="I44" s="176">
        <f t="shared" si="13"/>
        <v>0</v>
      </c>
      <c r="J44" s="214">
        <f t="shared" si="13"/>
        <v>0</v>
      </c>
      <c r="K44" s="179">
        <f t="shared" si="13"/>
        <v>0</v>
      </c>
      <c r="L44" s="177">
        <f t="shared" si="13"/>
        <v>0</v>
      </c>
      <c r="M44" s="176">
        <f t="shared" si="13"/>
        <v>0</v>
      </c>
      <c r="N44" s="177">
        <f t="shared" si="13"/>
        <v>0</v>
      </c>
      <c r="O44" s="182">
        <f t="shared" si="13"/>
        <v>0</v>
      </c>
      <c r="P44" s="177">
        <f t="shared" si="13"/>
        <v>0</v>
      </c>
      <c r="Q44" s="176">
        <f t="shared" si="13"/>
        <v>0</v>
      </c>
      <c r="R44" s="176">
        <f t="shared" si="13"/>
        <v>0</v>
      </c>
      <c r="S44" s="177">
        <f t="shared" si="13"/>
        <v>0</v>
      </c>
      <c r="T44" s="178">
        <f t="shared" si="13"/>
        <v>0</v>
      </c>
    </row>
    <row r="45" spans="1:20" ht="16.5" customHeight="1">
      <c r="A45" s="51"/>
      <c r="B45" s="241" t="s">
        <v>25</v>
      </c>
      <c r="C45" s="242">
        <f aca="true" t="shared" si="14" ref="C45:C54">SUM(D45:G45)</f>
        <v>0</v>
      </c>
      <c r="D45" s="61"/>
      <c r="E45" s="62"/>
      <c r="F45" s="61"/>
      <c r="G45" s="60"/>
      <c r="H45" s="56">
        <f aca="true" t="shared" si="15" ref="H45:H54">SUM(I45:J45)</f>
        <v>0</v>
      </c>
      <c r="I45" s="61"/>
      <c r="J45" s="165"/>
      <c r="K45" s="59">
        <f aca="true" t="shared" si="16" ref="K45:K54">SUM(L45:M45)</f>
        <v>0</v>
      </c>
      <c r="L45" s="62"/>
      <c r="M45" s="61"/>
      <c r="N45" s="62"/>
      <c r="O45" s="63">
        <f aca="true" t="shared" si="17" ref="O45:O54">SUM(R45:T45)+P45</f>
        <v>0</v>
      </c>
      <c r="P45" s="62"/>
      <c r="Q45" s="61"/>
      <c r="R45" s="62"/>
      <c r="S45" s="61"/>
      <c r="T45" s="64"/>
    </row>
    <row r="46" spans="1:20" ht="16.5" customHeight="1">
      <c r="A46" s="65"/>
      <c r="B46" s="243" t="s">
        <v>26</v>
      </c>
      <c r="C46" s="76">
        <f t="shared" si="14"/>
        <v>0</v>
      </c>
      <c r="D46" s="73"/>
      <c r="E46" s="74"/>
      <c r="F46" s="73"/>
      <c r="G46" s="72"/>
      <c r="H46" s="66">
        <f t="shared" si="15"/>
        <v>0</v>
      </c>
      <c r="I46" s="73"/>
      <c r="J46" s="166"/>
      <c r="K46" s="71">
        <f t="shared" si="16"/>
        <v>0</v>
      </c>
      <c r="L46" s="74"/>
      <c r="M46" s="73"/>
      <c r="N46" s="74"/>
      <c r="O46" s="75">
        <f t="shared" si="17"/>
        <v>0</v>
      </c>
      <c r="P46" s="74"/>
      <c r="Q46" s="73"/>
      <c r="R46" s="74"/>
      <c r="S46" s="73"/>
      <c r="T46" s="77"/>
    </row>
    <row r="47" spans="1:20" ht="16.5" customHeight="1">
      <c r="A47" s="65"/>
      <c r="B47" s="243" t="s">
        <v>27</v>
      </c>
      <c r="C47" s="76">
        <f t="shared" si="14"/>
        <v>0</v>
      </c>
      <c r="D47" s="73"/>
      <c r="E47" s="74"/>
      <c r="F47" s="73"/>
      <c r="G47" s="72"/>
      <c r="H47" s="66">
        <f t="shared" si="15"/>
        <v>0</v>
      </c>
      <c r="I47" s="73"/>
      <c r="J47" s="166"/>
      <c r="K47" s="71">
        <f t="shared" si="16"/>
        <v>0</v>
      </c>
      <c r="L47" s="74"/>
      <c r="M47" s="73"/>
      <c r="N47" s="74"/>
      <c r="O47" s="75">
        <f t="shared" si="17"/>
        <v>0</v>
      </c>
      <c r="P47" s="74"/>
      <c r="Q47" s="73"/>
      <c r="R47" s="74"/>
      <c r="S47" s="73"/>
      <c r="T47" s="77"/>
    </row>
    <row r="48" spans="1:20" ht="16.5" customHeight="1">
      <c r="A48" s="65"/>
      <c r="B48" s="243" t="s">
        <v>28</v>
      </c>
      <c r="C48" s="76">
        <f t="shared" si="14"/>
        <v>0</v>
      </c>
      <c r="D48" s="73"/>
      <c r="E48" s="74"/>
      <c r="F48" s="73"/>
      <c r="G48" s="72"/>
      <c r="H48" s="66">
        <f t="shared" si="15"/>
        <v>0</v>
      </c>
      <c r="I48" s="73"/>
      <c r="J48" s="166"/>
      <c r="K48" s="71">
        <f t="shared" si="16"/>
        <v>0</v>
      </c>
      <c r="L48" s="74"/>
      <c r="M48" s="73"/>
      <c r="N48" s="74"/>
      <c r="O48" s="75">
        <f t="shared" si="17"/>
        <v>0</v>
      </c>
      <c r="P48" s="74"/>
      <c r="Q48" s="73"/>
      <c r="R48" s="74"/>
      <c r="S48" s="73"/>
      <c r="T48" s="77"/>
    </row>
    <row r="49" spans="1:20" ht="16.5" customHeight="1">
      <c r="A49" s="65"/>
      <c r="B49" s="243" t="s">
        <v>32</v>
      </c>
      <c r="C49" s="76">
        <f t="shared" si="14"/>
        <v>0</v>
      </c>
      <c r="D49" s="73"/>
      <c r="E49" s="74"/>
      <c r="F49" s="73"/>
      <c r="G49" s="72"/>
      <c r="H49" s="66">
        <f t="shared" si="15"/>
        <v>0</v>
      </c>
      <c r="I49" s="73"/>
      <c r="J49" s="166"/>
      <c r="K49" s="71">
        <f t="shared" si="16"/>
        <v>0</v>
      </c>
      <c r="L49" s="74"/>
      <c r="M49" s="73"/>
      <c r="N49" s="74"/>
      <c r="O49" s="75">
        <f t="shared" si="17"/>
        <v>0</v>
      </c>
      <c r="P49" s="74"/>
      <c r="Q49" s="73"/>
      <c r="R49" s="74"/>
      <c r="S49" s="73"/>
      <c r="T49" s="77"/>
    </row>
    <row r="50" spans="1:20" ht="16.5" customHeight="1">
      <c r="A50" s="65"/>
      <c r="B50" s="243" t="s">
        <v>33</v>
      </c>
      <c r="C50" s="76">
        <f t="shared" si="14"/>
        <v>0</v>
      </c>
      <c r="D50" s="73"/>
      <c r="E50" s="74"/>
      <c r="F50" s="73"/>
      <c r="G50" s="72"/>
      <c r="H50" s="66">
        <f t="shared" si="15"/>
        <v>0</v>
      </c>
      <c r="I50" s="73"/>
      <c r="J50" s="166"/>
      <c r="K50" s="71">
        <f t="shared" si="16"/>
        <v>0</v>
      </c>
      <c r="L50" s="74"/>
      <c r="M50" s="73"/>
      <c r="N50" s="74"/>
      <c r="O50" s="75">
        <f t="shared" si="17"/>
        <v>0</v>
      </c>
      <c r="P50" s="74"/>
      <c r="Q50" s="73"/>
      <c r="R50" s="74"/>
      <c r="S50" s="73"/>
      <c r="T50" s="77"/>
    </row>
    <row r="51" spans="1:20" ht="16.5" customHeight="1">
      <c r="A51" s="65"/>
      <c r="B51" s="243" t="s">
        <v>34</v>
      </c>
      <c r="C51" s="76">
        <f t="shared" si="14"/>
        <v>0</v>
      </c>
      <c r="D51" s="73"/>
      <c r="E51" s="74"/>
      <c r="F51" s="73"/>
      <c r="G51" s="72"/>
      <c r="H51" s="66">
        <f t="shared" si="15"/>
        <v>0</v>
      </c>
      <c r="I51" s="73"/>
      <c r="J51" s="166"/>
      <c r="K51" s="71">
        <f t="shared" si="16"/>
        <v>0</v>
      </c>
      <c r="L51" s="74"/>
      <c r="M51" s="73"/>
      <c r="N51" s="74"/>
      <c r="O51" s="75">
        <f t="shared" si="17"/>
        <v>0</v>
      </c>
      <c r="P51" s="74"/>
      <c r="Q51" s="73"/>
      <c r="R51" s="74"/>
      <c r="S51" s="73"/>
      <c r="T51" s="77"/>
    </row>
    <row r="52" spans="1:20" ht="16.5" customHeight="1">
      <c r="A52" s="65"/>
      <c r="B52" s="243" t="s">
        <v>35</v>
      </c>
      <c r="C52" s="76">
        <f t="shared" si="14"/>
        <v>0</v>
      </c>
      <c r="D52" s="73"/>
      <c r="E52" s="74"/>
      <c r="F52" s="73"/>
      <c r="G52" s="72"/>
      <c r="H52" s="66">
        <f t="shared" si="15"/>
        <v>0</v>
      </c>
      <c r="I52" s="73"/>
      <c r="J52" s="166"/>
      <c r="K52" s="71">
        <f t="shared" si="16"/>
        <v>0</v>
      </c>
      <c r="L52" s="74"/>
      <c r="M52" s="73"/>
      <c r="N52" s="74"/>
      <c r="O52" s="75">
        <f t="shared" si="17"/>
        <v>0</v>
      </c>
      <c r="P52" s="74"/>
      <c r="Q52" s="73"/>
      <c r="R52" s="74"/>
      <c r="S52" s="73"/>
      <c r="T52" s="77"/>
    </row>
    <row r="53" spans="1:20" ht="16.5" customHeight="1">
      <c r="A53" s="128"/>
      <c r="B53" s="249" t="s">
        <v>39</v>
      </c>
      <c r="C53" s="89">
        <f t="shared" si="14"/>
        <v>0</v>
      </c>
      <c r="D53" s="86"/>
      <c r="E53" s="87"/>
      <c r="F53" s="86"/>
      <c r="G53" s="85"/>
      <c r="H53" s="79">
        <f t="shared" si="15"/>
        <v>0</v>
      </c>
      <c r="I53" s="86"/>
      <c r="J53" s="167"/>
      <c r="K53" s="84">
        <f t="shared" si="16"/>
        <v>0</v>
      </c>
      <c r="L53" s="87"/>
      <c r="M53" s="86"/>
      <c r="N53" s="87"/>
      <c r="O53" s="88">
        <f t="shared" si="17"/>
        <v>0</v>
      </c>
      <c r="P53" s="87"/>
      <c r="Q53" s="86"/>
      <c r="R53" s="87"/>
      <c r="S53" s="86"/>
      <c r="T53" s="90"/>
    </row>
    <row r="54" spans="1:20" s="40" customFormat="1" ht="16.5" customHeight="1" thickBot="1">
      <c r="A54" s="128"/>
      <c r="B54" s="249" t="s">
        <v>40</v>
      </c>
      <c r="C54" s="89">
        <f t="shared" si="14"/>
        <v>0</v>
      </c>
      <c r="D54" s="86"/>
      <c r="E54" s="87"/>
      <c r="F54" s="86"/>
      <c r="G54" s="85"/>
      <c r="H54" s="79">
        <f t="shared" si="15"/>
        <v>0</v>
      </c>
      <c r="I54" s="86"/>
      <c r="J54" s="167"/>
      <c r="K54" s="84">
        <f t="shared" si="16"/>
        <v>0</v>
      </c>
      <c r="L54" s="87"/>
      <c r="M54" s="86"/>
      <c r="N54" s="87"/>
      <c r="O54" s="88">
        <f t="shared" si="17"/>
        <v>0</v>
      </c>
      <c r="P54" s="87"/>
      <c r="Q54" s="86"/>
      <c r="R54" s="87"/>
      <c r="S54" s="86"/>
      <c r="T54" s="90"/>
    </row>
    <row r="55" spans="1:20" s="40" customFormat="1" ht="16.5" customHeight="1" thickBot="1">
      <c r="A55" s="248"/>
      <c r="B55" s="213" t="s">
        <v>103</v>
      </c>
      <c r="C55" s="177">
        <f>C56+C66</f>
        <v>0</v>
      </c>
      <c r="D55" s="176">
        <f aca="true" t="shared" si="18" ref="D55:T55">D56+D66</f>
        <v>0</v>
      </c>
      <c r="E55" s="177">
        <f t="shared" si="18"/>
        <v>0</v>
      </c>
      <c r="F55" s="176">
        <f t="shared" si="18"/>
        <v>0</v>
      </c>
      <c r="G55" s="177">
        <f t="shared" si="18"/>
        <v>0</v>
      </c>
      <c r="H55" s="175">
        <f t="shared" si="18"/>
        <v>0</v>
      </c>
      <c r="I55" s="176">
        <f t="shared" si="18"/>
        <v>0</v>
      </c>
      <c r="J55" s="214">
        <f t="shared" si="18"/>
        <v>0</v>
      </c>
      <c r="K55" s="179">
        <f t="shared" si="18"/>
        <v>0</v>
      </c>
      <c r="L55" s="177">
        <f t="shared" si="18"/>
        <v>0</v>
      </c>
      <c r="M55" s="176">
        <f t="shared" si="18"/>
        <v>0</v>
      </c>
      <c r="N55" s="177">
        <f t="shared" si="18"/>
        <v>0</v>
      </c>
      <c r="O55" s="182">
        <f t="shared" si="18"/>
        <v>0</v>
      </c>
      <c r="P55" s="177">
        <f t="shared" si="18"/>
        <v>0</v>
      </c>
      <c r="Q55" s="176">
        <f t="shared" si="18"/>
        <v>0</v>
      </c>
      <c r="R55" s="176">
        <f t="shared" si="18"/>
        <v>0</v>
      </c>
      <c r="S55" s="177">
        <f t="shared" si="18"/>
        <v>0</v>
      </c>
      <c r="T55" s="178">
        <f t="shared" si="18"/>
        <v>0</v>
      </c>
    </row>
    <row r="56" spans="1:20" ht="16.5" customHeight="1" thickBot="1">
      <c r="A56" s="248"/>
      <c r="B56" s="240" t="s">
        <v>104</v>
      </c>
      <c r="C56" s="177">
        <f>SUM(C57:C65)</f>
        <v>0</v>
      </c>
      <c r="D56" s="176">
        <f aca="true" t="shared" si="19" ref="D56:T56">SUM(D57:D65)</f>
        <v>0</v>
      </c>
      <c r="E56" s="177">
        <f t="shared" si="19"/>
        <v>0</v>
      </c>
      <c r="F56" s="176">
        <f t="shared" si="19"/>
        <v>0</v>
      </c>
      <c r="G56" s="177">
        <f t="shared" si="19"/>
        <v>0</v>
      </c>
      <c r="H56" s="175">
        <f t="shared" si="19"/>
        <v>0</v>
      </c>
      <c r="I56" s="176">
        <f t="shared" si="19"/>
        <v>0</v>
      </c>
      <c r="J56" s="214">
        <f t="shared" si="19"/>
        <v>0</v>
      </c>
      <c r="K56" s="179">
        <f t="shared" si="19"/>
        <v>0</v>
      </c>
      <c r="L56" s="177">
        <f t="shared" si="19"/>
        <v>0</v>
      </c>
      <c r="M56" s="176">
        <f t="shared" si="19"/>
        <v>0</v>
      </c>
      <c r="N56" s="177">
        <f t="shared" si="19"/>
        <v>0</v>
      </c>
      <c r="O56" s="182">
        <f t="shared" si="19"/>
        <v>0</v>
      </c>
      <c r="P56" s="177">
        <f t="shared" si="19"/>
        <v>0</v>
      </c>
      <c r="Q56" s="176">
        <f t="shared" si="19"/>
        <v>0</v>
      </c>
      <c r="R56" s="176">
        <f t="shared" si="19"/>
        <v>0</v>
      </c>
      <c r="S56" s="177">
        <f t="shared" si="19"/>
        <v>0</v>
      </c>
      <c r="T56" s="178">
        <f t="shared" si="19"/>
        <v>0</v>
      </c>
    </row>
    <row r="57" spans="1:20" ht="16.5" customHeight="1">
      <c r="A57" s="215"/>
      <c r="B57" s="250" t="s">
        <v>105</v>
      </c>
      <c r="C57" s="204">
        <f aca="true" t="shared" si="20" ref="C57:C65">SUM(D57:G57)</f>
        <v>0</v>
      </c>
      <c r="D57" s="201"/>
      <c r="E57" s="202"/>
      <c r="F57" s="201"/>
      <c r="G57" s="217"/>
      <c r="H57" s="200">
        <f aca="true" t="shared" si="21" ref="H57:H65">SUM(I57:J57)</f>
        <v>0</v>
      </c>
      <c r="I57" s="201"/>
      <c r="J57" s="218"/>
      <c r="K57" s="219">
        <f aca="true" t="shared" si="22" ref="K57:K65">SUM(L57:M57)</f>
        <v>0</v>
      </c>
      <c r="L57" s="202"/>
      <c r="M57" s="201"/>
      <c r="N57" s="202"/>
      <c r="O57" s="220">
        <f aca="true" t="shared" si="23" ref="O57:O65">SUM(R57:T57)+P57</f>
        <v>0</v>
      </c>
      <c r="P57" s="202"/>
      <c r="Q57" s="201"/>
      <c r="R57" s="202"/>
      <c r="S57" s="201"/>
      <c r="T57" s="203"/>
    </row>
    <row r="58" spans="1:20" ht="16.5" customHeight="1">
      <c r="A58" s="221"/>
      <c r="B58" s="251" t="s">
        <v>106</v>
      </c>
      <c r="C58" s="223">
        <f t="shared" si="20"/>
        <v>0</v>
      </c>
      <c r="D58" s="224"/>
      <c r="E58" s="225"/>
      <c r="F58" s="224"/>
      <c r="G58" s="226"/>
      <c r="H58" s="227">
        <f t="shared" si="21"/>
        <v>0</v>
      </c>
      <c r="I58" s="224"/>
      <c r="J58" s="228"/>
      <c r="K58" s="229">
        <f t="shared" si="22"/>
        <v>0</v>
      </c>
      <c r="L58" s="225"/>
      <c r="M58" s="224"/>
      <c r="N58" s="225"/>
      <c r="O58" s="230">
        <f t="shared" si="23"/>
        <v>0</v>
      </c>
      <c r="P58" s="225"/>
      <c r="Q58" s="224"/>
      <c r="R58" s="225"/>
      <c r="S58" s="224"/>
      <c r="T58" s="231"/>
    </row>
    <row r="59" spans="1:20" ht="16.5" customHeight="1">
      <c r="A59" s="221"/>
      <c r="B59" s="251" t="s">
        <v>107</v>
      </c>
      <c r="C59" s="223">
        <f t="shared" si="20"/>
        <v>0</v>
      </c>
      <c r="D59" s="224"/>
      <c r="E59" s="225"/>
      <c r="F59" s="224"/>
      <c r="G59" s="226"/>
      <c r="H59" s="227">
        <f t="shared" si="21"/>
        <v>0</v>
      </c>
      <c r="I59" s="224"/>
      <c r="J59" s="228"/>
      <c r="K59" s="229">
        <f t="shared" si="22"/>
        <v>0</v>
      </c>
      <c r="L59" s="225"/>
      <c r="M59" s="224"/>
      <c r="N59" s="225"/>
      <c r="O59" s="230">
        <f t="shared" si="23"/>
        <v>0</v>
      </c>
      <c r="P59" s="225"/>
      <c r="Q59" s="224"/>
      <c r="R59" s="225"/>
      <c r="S59" s="224"/>
      <c r="T59" s="231"/>
    </row>
    <row r="60" spans="1:20" ht="16.5" customHeight="1">
      <c r="A60" s="221"/>
      <c r="B60" s="251" t="s">
        <v>108</v>
      </c>
      <c r="C60" s="223">
        <f t="shared" si="20"/>
        <v>0</v>
      </c>
      <c r="D60" s="224"/>
      <c r="E60" s="225"/>
      <c r="F60" s="224"/>
      <c r="G60" s="226"/>
      <c r="H60" s="227">
        <f t="shared" si="21"/>
        <v>0</v>
      </c>
      <c r="I60" s="224"/>
      <c r="J60" s="228"/>
      <c r="K60" s="229">
        <f t="shared" si="22"/>
        <v>0</v>
      </c>
      <c r="L60" s="225"/>
      <c r="M60" s="224"/>
      <c r="N60" s="225"/>
      <c r="O60" s="230">
        <f t="shared" si="23"/>
        <v>0</v>
      </c>
      <c r="P60" s="225"/>
      <c r="Q60" s="224"/>
      <c r="R60" s="225"/>
      <c r="S60" s="224"/>
      <c r="T60" s="231"/>
    </row>
    <row r="61" spans="1:20" ht="16.5" customHeight="1">
      <c r="A61" s="221"/>
      <c r="B61" s="251" t="s">
        <v>109</v>
      </c>
      <c r="C61" s="223">
        <f t="shared" si="20"/>
        <v>0</v>
      </c>
      <c r="D61" s="224"/>
      <c r="E61" s="225"/>
      <c r="F61" s="224"/>
      <c r="G61" s="226"/>
      <c r="H61" s="227">
        <f t="shared" si="21"/>
        <v>0</v>
      </c>
      <c r="I61" s="224"/>
      <c r="J61" s="228"/>
      <c r="K61" s="229">
        <f t="shared" si="22"/>
        <v>0</v>
      </c>
      <c r="L61" s="225"/>
      <c r="M61" s="224"/>
      <c r="N61" s="225"/>
      <c r="O61" s="230">
        <f t="shared" si="23"/>
        <v>0</v>
      </c>
      <c r="P61" s="225"/>
      <c r="Q61" s="224"/>
      <c r="R61" s="225"/>
      <c r="S61" s="224"/>
      <c r="T61" s="231"/>
    </row>
    <row r="62" spans="1:20" ht="16.5" customHeight="1">
      <c r="A62" s="221"/>
      <c r="B62" s="251" t="s">
        <v>110</v>
      </c>
      <c r="C62" s="223">
        <f t="shared" si="20"/>
        <v>0</v>
      </c>
      <c r="D62" s="224"/>
      <c r="E62" s="225"/>
      <c r="F62" s="224"/>
      <c r="G62" s="226"/>
      <c r="H62" s="227">
        <f t="shared" si="21"/>
        <v>0</v>
      </c>
      <c r="I62" s="224"/>
      <c r="J62" s="228"/>
      <c r="K62" s="229">
        <f t="shared" si="22"/>
        <v>0</v>
      </c>
      <c r="L62" s="225"/>
      <c r="M62" s="224"/>
      <c r="N62" s="225"/>
      <c r="O62" s="230">
        <f t="shared" si="23"/>
        <v>0</v>
      </c>
      <c r="P62" s="225"/>
      <c r="Q62" s="224"/>
      <c r="R62" s="225"/>
      <c r="S62" s="224"/>
      <c r="T62" s="231"/>
    </row>
    <row r="63" spans="1:20" ht="16.5" customHeight="1">
      <c r="A63" s="160"/>
      <c r="B63" s="252" t="s">
        <v>111</v>
      </c>
      <c r="C63" s="103">
        <f t="shared" si="20"/>
        <v>0</v>
      </c>
      <c r="D63" s="253"/>
      <c r="E63" s="254"/>
      <c r="F63" s="253"/>
      <c r="G63" s="255"/>
      <c r="H63" s="256">
        <f t="shared" si="21"/>
        <v>0</v>
      </c>
      <c r="I63" s="253"/>
      <c r="J63" s="257"/>
      <c r="K63" s="258">
        <f t="shared" si="22"/>
        <v>0</v>
      </c>
      <c r="L63" s="254"/>
      <c r="M63" s="253"/>
      <c r="N63" s="254"/>
      <c r="O63" s="259">
        <f t="shared" si="23"/>
        <v>0</v>
      </c>
      <c r="P63" s="254"/>
      <c r="Q63" s="253"/>
      <c r="R63" s="254"/>
      <c r="S63" s="253"/>
      <c r="T63" s="260"/>
    </row>
    <row r="64" spans="1:20" ht="16.5" customHeight="1">
      <c r="A64" s="221"/>
      <c r="B64" s="251" t="s">
        <v>112</v>
      </c>
      <c r="C64" s="223">
        <f t="shared" si="20"/>
        <v>0</v>
      </c>
      <c r="D64" s="224"/>
      <c r="E64" s="225"/>
      <c r="F64" s="224"/>
      <c r="G64" s="226"/>
      <c r="H64" s="227">
        <f t="shared" si="21"/>
        <v>0</v>
      </c>
      <c r="I64" s="224"/>
      <c r="J64" s="228"/>
      <c r="K64" s="229">
        <f t="shared" si="22"/>
        <v>0</v>
      </c>
      <c r="L64" s="225"/>
      <c r="M64" s="224"/>
      <c r="N64" s="225"/>
      <c r="O64" s="230">
        <f t="shared" si="23"/>
        <v>0</v>
      </c>
      <c r="P64" s="225"/>
      <c r="Q64" s="224"/>
      <c r="R64" s="225"/>
      <c r="S64" s="224"/>
      <c r="T64" s="231"/>
    </row>
    <row r="65" spans="1:20" s="40" customFormat="1" ht="16.5" customHeight="1" thickBot="1">
      <c r="A65" s="221"/>
      <c r="B65" s="261" t="s">
        <v>40</v>
      </c>
      <c r="C65" s="209">
        <f t="shared" si="20"/>
        <v>0</v>
      </c>
      <c r="D65" s="206"/>
      <c r="E65" s="207"/>
      <c r="F65" s="206"/>
      <c r="G65" s="236"/>
      <c r="H65" s="205">
        <f t="shared" si="21"/>
        <v>0</v>
      </c>
      <c r="I65" s="206"/>
      <c r="J65" s="237"/>
      <c r="K65" s="238">
        <f t="shared" si="22"/>
        <v>0</v>
      </c>
      <c r="L65" s="207"/>
      <c r="M65" s="206"/>
      <c r="N65" s="207"/>
      <c r="O65" s="239">
        <f t="shared" si="23"/>
        <v>0</v>
      </c>
      <c r="P65" s="207"/>
      <c r="Q65" s="206"/>
      <c r="R65" s="207"/>
      <c r="S65" s="206"/>
      <c r="T65" s="208"/>
    </row>
    <row r="66" spans="1:20" ht="16.5" customHeight="1" thickBot="1">
      <c r="A66" s="248"/>
      <c r="B66" s="240" t="s">
        <v>113</v>
      </c>
      <c r="C66" s="177">
        <f>SUM(C67:C77)</f>
        <v>0</v>
      </c>
      <c r="D66" s="176">
        <f aca="true" t="shared" si="24" ref="D66:T66">SUM(D67:D77)</f>
        <v>0</v>
      </c>
      <c r="E66" s="177">
        <f t="shared" si="24"/>
        <v>0</v>
      </c>
      <c r="F66" s="176">
        <f t="shared" si="24"/>
        <v>0</v>
      </c>
      <c r="G66" s="180">
        <f t="shared" si="24"/>
        <v>0</v>
      </c>
      <c r="H66" s="175">
        <f t="shared" si="24"/>
        <v>0</v>
      </c>
      <c r="I66" s="176">
        <f t="shared" si="24"/>
        <v>0</v>
      </c>
      <c r="J66" s="214">
        <f t="shared" si="24"/>
        <v>0</v>
      </c>
      <c r="K66" s="179">
        <f t="shared" si="24"/>
        <v>0</v>
      </c>
      <c r="L66" s="177">
        <f t="shared" si="24"/>
        <v>0</v>
      </c>
      <c r="M66" s="176">
        <f t="shared" si="24"/>
        <v>0</v>
      </c>
      <c r="N66" s="177">
        <f t="shared" si="24"/>
        <v>0</v>
      </c>
      <c r="O66" s="182">
        <f t="shared" si="24"/>
        <v>0</v>
      </c>
      <c r="P66" s="177">
        <f t="shared" si="24"/>
        <v>0</v>
      </c>
      <c r="Q66" s="176">
        <f t="shared" si="24"/>
        <v>0</v>
      </c>
      <c r="R66" s="176">
        <f t="shared" si="24"/>
        <v>0</v>
      </c>
      <c r="S66" s="177">
        <f t="shared" si="24"/>
        <v>0</v>
      </c>
      <c r="T66" s="178">
        <f t="shared" si="24"/>
        <v>0</v>
      </c>
    </row>
    <row r="67" spans="1:20" ht="16.5" customHeight="1">
      <c r="A67" s="215"/>
      <c r="B67" s="250" t="s">
        <v>105</v>
      </c>
      <c r="C67" s="204">
        <f aca="true" t="shared" si="25" ref="C67:C77">SUM(D67:G67)</f>
        <v>0</v>
      </c>
      <c r="D67" s="201"/>
      <c r="E67" s="202"/>
      <c r="F67" s="201"/>
      <c r="G67" s="217"/>
      <c r="H67" s="200">
        <f aca="true" t="shared" si="26" ref="H67:H77">SUM(I67:J67)</f>
        <v>0</v>
      </c>
      <c r="I67" s="201"/>
      <c r="J67" s="218"/>
      <c r="K67" s="219">
        <f aca="true" t="shared" si="27" ref="K67:K77">SUM(L67:M67)</f>
        <v>0</v>
      </c>
      <c r="L67" s="202"/>
      <c r="M67" s="201"/>
      <c r="N67" s="202"/>
      <c r="O67" s="220">
        <f aca="true" t="shared" si="28" ref="O67:O77">SUM(R67:T67)+P67</f>
        <v>0</v>
      </c>
      <c r="P67" s="202"/>
      <c r="Q67" s="201"/>
      <c r="R67" s="202"/>
      <c r="S67" s="201"/>
      <c r="T67" s="203"/>
    </row>
    <row r="68" spans="1:20" ht="16.5" customHeight="1">
      <c r="A68" s="221"/>
      <c r="B68" s="251" t="s">
        <v>106</v>
      </c>
      <c r="C68" s="223">
        <f t="shared" si="25"/>
        <v>0</v>
      </c>
      <c r="D68" s="224"/>
      <c r="E68" s="225"/>
      <c r="F68" s="224"/>
      <c r="G68" s="226"/>
      <c r="H68" s="227">
        <f t="shared" si="26"/>
        <v>0</v>
      </c>
      <c r="I68" s="224"/>
      <c r="J68" s="228"/>
      <c r="K68" s="229">
        <f t="shared" si="27"/>
        <v>0</v>
      </c>
      <c r="L68" s="225"/>
      <c r="M68" s="224"/>
      <c r="N68" s="225"/>
      <c r="O68" s="230">
        <f t="shared" si="28"/>
        <v>0</v>
      </c>
      <c r="P68" s="225"/>
      <c r="Q68" s="224"/>
      <c r="R68" s="225"/>
      <c r="S68" s="224"/>
      <c r="T68" s="231"/>
    </row>
    <row r="69" spans="1:20" ht="16.5" customHeight="1">
      <c r="A69" s="221"/>
      <c r="B69" s="251" t="s">
        <v>107</v>
      </c>
      <c r="C69" s="223">
        <f t="shared" si="25"/>
        <v>0</v>
      </c>
      <c r="D69" s="224"/>
      <c r="E69" s="225"/>
      <c r="F69" s="224"/>
      <c r="G69" s="226"/>
      <c r="H69" s="227">
        <f t="shared" si="26"/>
        <v>0</v>
      </c>
      <c r="I69" s="224"/>
      <c r="J69" s="228"/>
      <c r="K69" s="229">
        <f t="shared" si="27"/>
        <v>0</v>
      </c>
      <c r="L69" s="225"/>
      <c r="M69" s="224"/>
      <c r="N69" s="225"/>
      <c r="O69" s="230">
        <f t="shared" si="28"/>
        <v>0</v>
      </c>
      <c r="P69" s="225"/>
      <c r="Q69" s="224"/>
      <c r="R69" s="225"/>
      <c r="S69" s="224"/>
      <c r="T69" s="231"/>
    </row>
    <row r="70" spans="1:20" ht="16.5" customHeight="1">
      <c r="A70" s="221"/>
      <c r="B70" s="251" t="s">
        <v>108</v>
      </c>
      <c r="C70" s="223">
        <f t="shared" si="25"/>
        <v>0</v>
      </c>
      <c r="D70" s="224"/>
      <c r="E70" s="225"/>
      <c r="F70" s="224"/>
      <c r="G70" s="226"/>
      <c r="H70" s="227">
        <f t="shared" si="26"/>
        <v>0</v>
      </c>
      <c r="I70" s="224"/>
      <c r="J70" s="228"/>
      <c r="K70" s="229">
        <f t="shared" si="27"/>
        <v>0</v>
      </c>
      <c r="L70" s="225"/>
      <c r="M70" s="224"/>
      <c r="N70" s="225"/>
      <c r="O70" s="230">
        <f t="shared" si="28"/>
        <v>0</v>
      </c>
      <c r="P70" s="225"/>
      <c r="Q70" s="224"/>
      <c r="R70" s="225"/>
      <c r="S70" s="224"/>
      <c r="T70" s="231"/>
    </row>
    <row r="71" spans="1:20" ht="16.5" customHeight="1">
      <c r="A71" s="221"/>
      <c r="B71" s="251" t="s">
        <v>109</v>
      </c>
      <c r="C71" s="223">
        <f t="shared" si="25"/>
        <v>0</v>
      </c>
      <c r="D71" s="224"/>
      <c r="E71" s="225"/>
      <c r="F71" s="224"/>
      <c r="G71" s="226"/>
      <c r="H71" s="227">
        <f t="shared" si="26"/>
        <v>0</v>
      </c>
      <c r="I71" s="224"/>
      <c r="J71" s="228"/>
      <c r="K71" s="229">
        <f t="shared" si="27"/>
        <v>0</v>
      </c>
      <c r="L71" s="225"/>
      <c r="M71" s="224"/>
      <c r="N71" s="225"/>
      <c r="O71" s="230">
        <f t="shared" si="28"/>
        <v>0</v>
      </c>
      <c r="P71" s="225"/>
      <c r="Q71" s="224"/>
      <c r="R71" s="225"/>
      <c r="S71" s="224"/>
      <c r="T71" s="231"/>
    </row>
    <row r="72" spans="1:20" ht="16.5" customHeight="1">
      <c r="A72" s="221"/>
      <c r="B72" s="251" t="s">
        <v>114</v>
      </c>
      <c r="C72" s="223">
        <f t="shared" si="25"/>
        <v>0</v>
      </c>
      <c r="D72" s="224"/>
      <c r="E72" s="225"/>
      <c r="F72" s="224"/>
      <c r="G72" s="226"/>
      <c r="H72" s="227">
        <f t="shared" si="26"/>
        <v>0</v>
      </c>
      <c r="I72" s="224"/>
      <c r="J72" s="228"/>
      <c r="K72" s="229">
        <f t="shared" si="27"/>
        <v>0</v>
      </c>
      <c r="L72" s="225"/>
      <c r="M72" s="224"/>
      <c r="N72" s="225"/>
      <c r="O72" s="230">
        <f t="shared" si="28"/>
        <v>0</v>
      </c>
      <c r="P72" s="225"/>
      <c r="Q72" s="224"/>
      <c r="R72" s="225"/>
      <c r="S72" s="224"/>
      <c r="T72" s="231"/>
    </row>
    <row r="73" spans="1:20" ht="16.5" customHeight="1">
      <c r="A73" s="221"/>
      <c r="B73" s="251" t="s">
        <v>110</v>
      </c>
      <c r="C73" s="223">
        <f t="shared" si="25"/>
        <v>0</v>
      </c>
      <c r="D73" s="224"/>
      <c r="E73" s="225"/>
      <c r="F73" s="224"/>
      <c r="G73" s="226"/>
      <c r="H73" s="227">
        <f t="shared" si="26"/>
        <v>0</v>
      </c>
      <c r="I73" s="224"/>
      <c r="J73" s="228"/>
      <c r="K73" s="229">
        <f t="shared" si="27"/>
        <v>0</v>
      </c>
      <c r="L73" s="225"/>
      <c r="M73" s="224"/>
      <c r="N73" s="225"/>
      <c r="O73" s="230">
        <f t="shared" si="28"/>
        <v>0</v>
      </c>
      <c r="P73" s="225"/>
      <c r="Q73" s="224"/>
      <c r="R73" s="225"/>
      <c r="S73" s="224"/>
      <c r="T73" s="231"/>
    </row>
    <row r="74" spans="1:20" ht="16.5" customHeight="1">
      <c r="A74" s="221"/>
      <c r="B74" s="251" t="s">
        <v>111</v>
      </c>
      <c r="C74" s="223">
        <f t="shared" si="25"/>
        <v>0</v>
      </c>
      <c r="D74" s="224"/>
      <c r="E74" s="225"/>
      <c r="F74" s="224"/>
      <c r="G74" s="226"/>
      <c r="H74" s="227">
        <f t="shared" si="26"/>
        <v>0</v>
      </c>
      <c r="I74" s="224"/>
      <c r="J74" s="228"/>
      <c r="K74" s="229">
        <f t="shared" si="27"/>
        <v>0</v>
      </c>
      <c r="L74" s="225"/>
      <c r="M74" s="224"/>
      <c r="N74" s="225"/>
      <c r="O74" s="230">
        <f t="shared" si="28"/>
        <v>0</v>
      </c>
      <c r="P74" s="225"/>
      <c r="Q74" s="224"/>
      <c r="R74" s="225"/>
      <c r="S74" s="224"/>
      <c r="T74" s="231"/>
    </row>
    <row r="75" spans="1:20" ht="16.5" customHeight="1">
      <c r="A75" s="221"/>
      <c r="B75" s="251" t="s">
        <v>112</v>
      </c>
      <c r="C75" s="223">
        <f t="shared" si="25"/>
        <v>0</v>
      </c>
      <c r="D75" s="224"/>
      <c r="E75" s="225"/>
      <c r="F75" s="224"/>
      <c r="G75" s="226"/>
      <c r="H75" s="227">
        <f t="shared" si="26"/>
        <v>0</v>
      </c>
      <c r="I75" s="224"/>
      <c r="J75" s="228"/>
      <c r="K75" s="229">
        <f t="shared" si="27"/>
        <v>0</v>
      </c>
      <c r="L75" s="225"/>
      <c r="M75" s="224"/>
      <c r="N75" s="225"/>
      <c r="O75" s="230">
        <f t="shared" si="28"/>
        <v>0</v>
      </c>
      <c r="P75" s="225"/>
      <c r="Q75" s="224"/>
      <c r="R75" s="225"/>
      <c r="S75" s="224"/>
      <c r="T75" s="231"/>
    </row>
    <row r="76" spans="1:20" ht="16.5" customHeight="1">
      <c r="A76" s="221"/>
      <c r="B76" s="251" t="s">
        <v>115</v>
      </c>
      <c r="C76" s="223">
        <f t="shared" si="25"/>
        <v>0</v>
      </c>
      <c r="D76" s="224"/>
      <c r="E76" s="225"/>
      <c r="F76" s="224"/>
      <c r="G76" s="226"/>
      <c r="H76" s="227">
        <f t="shared" si="26"/>
        <v>0</v>
      </c>
      <c r="I76" s="224"/>
      <c r="J76" s="228"/>
      <c r="K76" s="229">
        <f t="shared" si="27"/>
        <v>0</v>
      </c>
      <c r="L76" s="225"/>
      <c r="M76" s="224"/>
      <c r="N76" s="225"/>
      <c r="O76" s="230">
        <f t="shared" si="28"/>
        <v>0</v>
      </c>
      <c r="P76" s="225"/>
      <c r="Q76" s="224"/>
      <c r="R76" s="225"/>
      <c r="S76" s="224"/>
      <c r="T76" s="231"/>
    </row>
    <row r="77" spans="1:20" ht="16.5" customHeight="1" thickBot="1">
      <c r="A77" s="233"/>
      <c r="B77" s="261" t="s">
        <v>40</v>
      </c>
      <c r="C77" s="209">
        <f t="shared" si="25"/>
        <v>0</v>
      </c>
      <c r="D77" s="206"/>
      <c r="E77" s="207"/>
      <c r="F77" s="206"/>
      <c r="G77" s="236"/>
      <c r="H77" s="205">
        <f t="shared" si="26"/>
        <v>0</v>
      </c>
      <c r="I77" s="206"/>
      <c r="J77" s="237"/>
      <c r="K77" s="238">
        <f t="shared" si="27"/>
        <v>0</v>
      </c>
      <c r="L77" s="207"/>
      <c r="M77" s="206"/>
      <c r="N77" s="207"/>
      <c r="O77" s="239">
        <f t="shared" si="28"/>
        <v>0</v>
      </c>
      <c r="P77" s="207"/>
      <c r="Q77" s="206"/>
      <c r="R77" s="207"/>
      <c r="S77" s="206"/>
      <c r="T77" s="208"/>
    </row>
    <row r="78" spans="1:20" ht="16.5" customHeight="1" thickBot="1">
      <c r="A78" s="36"/>
      <c r="B78" s="4" t="s">
        <v>81</v>
      </c>
      <c r="C78" s="177">
        <f>C32+C26+C11</f>
        <v>0</v>
      </c>
      <c r="D78" s="176">
        <f aca="true" t="shared" si="29" ref="D78:T78">D32+D26+D11</f>
        <v>0</v>
      </c>
      <c r="E78" s="177">
        <f t="shared" si="29"/>
        <v>0</v>
      </c>
      <c r="F78" s="176">
        <f t="shared" si="29"/>
        <v>0</v>
      </c>
      <c r="G78" s="180">
        <f t="shared" si="29"/>
        <v>0</v>
      </c>
      <c r="H78" s="175">
        <f t="shared" si="29"/>
        <v>0</v>
      </c>
      <c r="I78" s="176">
        <f t="shared" si="29"/>
        <v>0</v>
      </c>
      <c r="J78" s="214">
        <f t="shared" si="29"/>
        <v>0</v>
      </c>
      <c r="K78" s="179">
        <f t="shared" si="29"/>
        <v>0</v>
      </c>
      <c r="L78" s="177">
        <f t="shared" si="29"/>
        <v>0</v>
      </c>
      <c r="M78" s="176">
        <f t="shared" si="29"/>
        <v>0</v>
      </c>
      <c r="N78" s="177">
        <f t="shared" si="29"/>
        <v>0</v>
      </c>
      <c r="O78" s="182">
        <f t="shared" si="29"/>
        <v>0</v>
      </c>
      <c r="P78" s="177">
        <f t="shared" si="29"/>
        <v>0</v>
      </c>
      <c r="Q78" s="176">
        <f t="shared" si="29"/>
        <v>0</v>
      </c>
      <c r="R78" s="176">
        <f t="shared" si="29"/>
        <v>0</v>
      </c>
      <c r="S78" s="177">
        <f t="shared" si="29"/>
        <v>0</v>
      </c>
      <c r="T78" s="178">
        <f t="shared" si="29"/>
        <v>0</v>
      </c>
    </row>
    <row r="79" spans="2:18" ht="15.75">
      <c r="B79" s="89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9" s="6" customFormat="1" ht="15.75">
      <c r="A80" s="5"/>
      <c r="B80" s="163" t="s">
        <v>253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485" t="s">
        <v>258</v>
      </c>
      <c r="O80" s="1485"/>
      <c r="P80" s="1485"/>
      <c r="Q80" s="1485"/>
      <c r="R80" s="1485"/>
      <c r="S80" s="1485"/>
    </row>
    <row r="81" spans="1:19" s="6" customFormat="1" ht="15.75">
      <c r="A81" s="5"/>
      <c r="B81" s="524" t="s">
        <v>254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486" t="s">
        <v>257</v>
      </c>
      <c r="O81" s="1486"/>
      <c r="P81" s="1486"/>
      <c r="Q81" s="1486"/>
      <c r="R81" s="1486"/>
      <c r="S81" s="1486"/>
    </row>
    <row r="82" spans="1:19" s="6" customFormat="1" ht="15.75">
      <c r="A82" s="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485" t="s">
        <v>256</v>
      </c>
      <c r="O82" s="1485"/>
      <c r="P82" s="1485"/>
      <c r="Q82" s="1485"/>
      <c r="R82" s="1485"/>
      <c r="S82" s="1485"/>
    </row>
    <row r="83" spans="1:13" s="6" customFormat="1" ht="15.75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6" s="2" customFormat="1" ht="15.7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</row>
    <row r="85" spans="1:16" s="2" customFormat="1" ht="15.7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O85" s="3"/>
      <c r="P85" s="3"/>
    </row>
    <row r="86" spans="1:16" s="2" customFormat="1" ht="15.75">
      <c r="A86" s="1"/>
      <c r="B86" s="1486"/>
      <c r="C86" s="1486"/>
      <c r="D86" s="3"/>
      <c r="E86" s="3"/>
      <c r="F86" s="3"/>
      <c r="G86" s="3"/>
      <c r="H86" s="3"/>
      <c r="I86" s="3"/>
      <c r="J86" s="3"/>
      <c r="K86" s="3"/>
      <c r="M86" s="3"/>
      <c r="N86" s="3"/>
      <c r="O86" s="3"/>
      <c r="P86" s="3"/>
    </row>
    <row r="87" spans="1:15" s="2" customFormat="1" ht="15.75">
      <c r="A87" s="1"/>
      <c r="C87" s="3"/>
      <c r="G87" s="3"/>
      <c r="J87" s="3"/>
      <c r="N87" s="3"/>
      <c r="O87" s="3"/>
    </row>
  </sheetData>
  <sheetProtection/>
  <mergeCells count="28">
    <mergeCell ref="F1:P1"/>
    <mergeCell ref="B86:C86"/>
    <mergeCell ref="H8:H9"/>
    <mergeCell ref="I8:I9"/>
    <mergeCell ref="H7:J7"/>
    <mergeCell ref="A4:T4"/>
    <mergeCell ref="A5:T5"/>
    <mergeCell ref="R8:R9"/>
    <mergeCell ref="F8:G8"/>
    <mergeCell ref="A7:A9"/>
    <mergeCell ref="J8:J9"/>
    <mergeCell ref="K8:M8"/>
    <mergeCell ref="O8:O9"/>
    <mergeCell ref="P8:Q8"/>
    <mergeCell ref="N8:N9"/>
    <mergeCell ref="B7:B9"/>
    <mergeCell ref="O7:T7"/>
    <mergeCell ref="E8:E9"/>
    <mergeCell ref="N80:S80"/>
    <mergeCell ref="N81:S81"/>
    <mergeCell ref="N82:S82"/>
    <mergeCell ref="K7:N7"/>
    <mergeCell ref="A1:D1"/>
    <mergeCell ref="A2:D2"/>
    <mergeCell ref="C8:C9"/>
    <mergeCell ref="D8:D9"/>
    <mergeCell ref="C7:G7"/>
    <mergeCell ref="S8:T8"/>
  </mergeCells>
  <printOptions/>
  <pageMargins left="0.65" right="0.2" top="0.27" bottom="0.39" header="0.28" footer="0.29"/>
  <pageSetup horizontalDpi="600" verticalDpi="600" orientation="landscape" paperSize="9" r:id="rId2"/>
  <headerFooter alignWithMargins="0">
    <oddFooter>&amp;R&amp;8&amp;A_Trang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05"/>
  <sheetViews>
    <sheetView view="pageBreakPreview" zoomScaleSheetLayoutView="100" zoomScalePageLayoutView="0" workbookViewId="0" topLeftCell="A1">
      <selection activeCell="A1" sqref="A1:E2"/>
    </sheetView>
  </sheetViews>
  <sheetFormatPr defaultColWidth="9.140625" defaultRowHeight="12.75"/>
  <cols>
    <col min="1" max="1" width="3.28125" style="275" customWidth="1"/>
    <col min="2" max="2" width="27.140625" style="263" bestFit="1" customWidth="1"/>
    <col min="3" max="3" width="5.8515625" style="264" customWidth="1"/>
    <col min="4" max="6" width="5.8515625" style="263" customWidth="1"/>
    <col min="7" max="7" width="6.8515625" style="264" customWidth="1"/>
    <col min="8" max="9" width="5.8515625" style="263" customWidth="1"/>
    <col min="10" max="10" width="6.8515625" style="264" customWidth="1"/>
    <col min="11" max="12" width="5.8515625" style="263" customWidth="1"/>
    <col min="13" max="13" width="6.8515625" style="263" customWidth="1"/>
    <col min="14" max="14" width="6.8515625" style="264" customWidth="1"/>
    <col min="15" max="16" width="5.8515625" style="263" customWidth="1"/>
    <col min="17" max="17" width="6.421875" style="263" customWidth="1"/>
    <col min="18" max="19" width="5.8515625" style="263" customWidth="1"/>
    <col min="20" max="20" width="7.00390625" style="263" customWidth="1"/>
    <col min="21" max="16384" width="9.140625" style="263" customWidth="1"/>
  </cols>
  <sheetData>
    <row r="1" spans="1:19" ht="18.75">
      <c r="A1" s="1486" t="s">
        <v>143</v>
      </c>
      <c r="B1" s="1486"/>
      <c r="C1" s="1486"/>
      <c r="D1" s="1486"/>
      <c r="E1" s="3"/>
      <c r="F1" s="3"/>
      <c r="G1" s="3"/>
      <c r="H1" s="3"/>
      <c r="I1" s="898"/>
      <c r="J1" s="898"/>
      <c r="L1" s="898"/>
      <c r="N1" s="898"/>
      <c r="O1" s="898"/>
      <c r="R1" s="1414" t="s">
        <v>396</v>
      </c>
      <c r="S1" s="1414"/>
    </row>
    <row r="2" spans="1:18" ht="15.75">
      <c r="A2" s="1486" t="s">
        <v>296</v>
      </c>
      <c r="B2" s="1486"/>
      <c r="C2" s="1486"/>
      <c r="D2" s="1486"/>
      <c r="E2" s="3"/>
      <c r="F2" s="3"/>
      <c r="G2" s="3"/>
      <c r="H2" s="3"/>
      <c r="I2" s="17"/>
      <c r="J2" s="17"/>
      <c r="K2" s="17"/>
      <c r="L2" s="17"/>
      <c r="N2" s="17"/>
      <c r="O2" s="17"/>
      <c r="P2" s="17"/>
      <c r="Q2" s="17"/>
      <c r="R2" s="17"/>
    </row>
    <row r="3" spans="1:18" ht="15.75">
      <c r="A3" s="3"/>
      <c r="B3" s="17"/>
      <c r="C3" s="17"/>
      <c r="D3" s="17"/>
      <c r="E3" s="17"/>
      <c r="G3" s="263"/>
      <c r="I3" s="17"/>
      <c r="J3" s="17"/>
      <c r="K3" s="17"/>
      <c r="L3" s="17"/>
      <c r="N3" s="17"/>
      <c r="O3" s="17"/>
      <c r="P3" s="17"/>
      <c r="Q3" s="17"/>
      <c r="R3" s="17"/>
    </row>
    <row r="4" spans="1:20" ht="18.75">
      <c r="A4" s="1417" t="s">
        <v>297</v>
      </c>
      <c r="B4" s="1417"/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  <c r="N4" s="1417"/>
      <c r="O4" s="1417"/>
      <c r="P4" s="1417"/>
      <c r="Q4" s="1417"/>
      <c r="R4" s="1417"/>
      <c r="S4" s="1417"/>
      <c r="T4" s="1417"/>
    </row>
    <row r="5" spans="1:20" ht="18.75">
      <c r="A5" s="1417" t="s">
        <v>431</v>
      </c>
      <c r="B5" s="1417"/>
      <c r="C5" s="1417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P5" s="1417"/>
      <c r="Q5" s="1417"/>
      <c r="R5" s="1417"/>
      <c r="S5" s="1417"/>
      <c r="T5" s="1417"/>
    </row>
    <row r="6" spans="1:3" ht="16.5" thickBot="1">
      <c r="A6" s="170"/>
      <c r="B6" s="170"/>
      <c r="C6" s="170"/>
    </row>
    <row r="7" spans="1:20" s="2" customFormat="1" ht="27.75" customHeight="1">
      <c r="A7" s="1396" t="s">
        <v>53</v>
      </c>
      <c r="B7" s="1398" t="s">
        <v>47</v>
      </c>
      <c r="C7" s="1411" t="s">
        <v>450</v>
      </c>
      <c r="D7" s="1412"/>
      <c r="E7" s="1412"/>
      <c r="F7" s="1413"/>
      <c r="G7" s="1413"/>
      <c r="H7" s="1418" t="s">
        <v>451</v>
      </c>
      <c r="I7" s="1412"/>
      <c r="J7" s="1419"/>
      <c r="K7" s="1418" t="s">
        <v>48</v>
      </c>
      <c r="L7" s="1412"/>
      <c r="M7" s="1412"/>
      <c r="N7" s="1419"/>
      <c r="O7" s="1420" t="s">
        <v>14</v>
      </c>
      <c r="P7" s="1412"/>
      <c r="Q7" s="1412"/>
      <c r="R7" s="1412"/>
      <c r="S7" s="1413"/>
      <c r="T7" s="1419"/>
    </row>
    <row r="8" spans="1:20" s="2" customFormat="1" ht="27" customHeight="1">
      <c r="A8" s="1397"/>
      <c r="B8" s="1399"/>
      <c r="C8" s="1401" t="s">
        <v>49</v>
      </c>
      <c r="D8" s="1403" t="s">
        <v>50</v>
      </c>
      <c r="E8" s="1403" t="s">
        <v>188</v>
      </c>
      <c r="F8" s="1408" t="s">
        <v>168</v>
      </c>
      <c r="G8" s="1409"/>
      <c r="H8" s="1405" t="s">
        <v>49</v>
      </c>
      <c r="I8" s="1403" t="s">
        <v>50</v>
      </c>
      <c r="J8" s="1415" t="s">
        <v>168</v>
      </c>
      <c r="K8" s="1405" t="s">
        <v>82</v>
      </c>
      <c r="L8" s="1422"/>
      <c r="M8" s="1422"/>
      <c r="N8" s="1415" t="s">
        <v>83</v>
      </c>
      <c r="O8" s="1405" t="s">
        <v>49</v>
      </c>
      <c r="P8" s="1403" t="s">
        <v>51</v>
      </c>
      <c r="Q8" s="1403"/>
      <c r="R8" s="1403" t="s">
        <v>188</v>
      </c>
      <c r="S8" s="1408" t="s">
        <v>168</v>
      </c>
      <c r="T8" s="1409"/>
    </row>
    <row r="9" spans="1:20" s="2" customFormat="1" ht="28.5" customHeight="1" thickBot="1">
      <c r="A9" s="1397"/>
      <c r="B9" s="1400"/>
      <c r="C9" s="1402"/>
      <c r="D9" s="1404"/>
      <c r="E9" s="1404"/>
      <c r="F9" s="198" t="s">
        <v>189</v>
      </c>
      <c r="G9" s="299" t="s">
        <v>52</v>
      </c>
      <c r="H9" s="1406"/>
      <c r="I9" s="1404"/>
      <c r="J9" s="1416"/>
      <c r="K9" s="291" t="s">
        <v>49</v>
      </c>
      <c r="L9" s="198" t="s">
        <v>50</v>
      </c>
      <c r="M9" s="198" t="s">
        <v>169</v>
      </c>
      <c r="N9" s="1421"/>
      <c r="O9" s="1407"/>
      <c r="P9" s="16" t="s">
        <v>49</v>
      </c>
      <c r="Q9" s="16" t="s">
        <v>192</v>
      </c>
      <c r="R9" s="1410"/>
      <c r="S9" s="16" t="s">
        <v>189</v>
      </c>
      <c r="T9" s="368" t="s">
        <v>52</v>
      </c>
    </row>
    <row r="10" spans="1:20" s="35" customFormat="1" ht="12" thickBot="1">
      <c r="A10" s="22">
        <v>1</v>
      </c>
      <c r="B10" s="22">
        <v>2</v>
      </c>
      <c r="C10" s="25">
        <v>3</v>
      </c>
      <c r="D10" s="24">
        <v>4</v>
      </c>
      <c r="E10" s="25">
        <v>5</v>
      </c>
      <c r="F10" s="24">
        <v>6</v>
      </c>
      <c r="G10" s="28">
        <v>7</v>
      </c>
      <c r="H10" s="23">
        <v>8</v>
      </c>
      <c r="I10" s="24">
        <v>9</v>
      </c>
      <c r="J10" s="212">
        <v>10</v>
      </c>
      <c r="K10" s="27">
        <v>11</v>
      </c>
      <c r="L10" s="25">
        <v>12</v>
      </c>
      <c r="M10" s="24">
        <v>13</v>
      </c>
      <c r="N10" s="25">
        <v>14</v>
      </c>
      <c r="O10" s="169">
        <v>15</v>
      </c>
      <c r="P10" s="25">
        <v>16</v>
      </c>
      <c r="Q10" s="24">
        <v>17</v>
      </c>
      <c r="R10" s="25">
        <v>18</v>
      </c>
      <c r="S10" s="24">
        <v>19</v>
      </c>
      <c r="T10" s="26">
        <v>20</v>
      </c>
    </row>
    <row r="11" spans="1:20" s="264" customFormat="1" ht="16.5" thickBot="1">
      <c r="A11" s="4" t="s">
        <v>116</v>
      </c>
      <c r="B11" s="213" t="s">
        <v>117</v>
      </c>
      <c r="C11" s="265">
        <f>SUM(C12:C13)</f>
        <v>0</v>
      </c>
      <c r="D11" s="266">
        <f aca="true" t="shared" si="0" ref="D11:T11">SUM(D12:D13)</f>
        <v>0</v>
      </c>
      <c r="E11" s="265">
        <f t="shared" si="0"/>
        <v>0</v>
      </c>
      <c r="F11" s="176">
        <f t="shared" si="0"/>
        <v>0</v>
      </c>
      <c r="G11" s="267">
        <f t="shared" si="0"/>
        <v>0</v>
      </c>
      <c r="H11" s="175">
        <f t="shared" si="0"/>
        <v>0</v>
      </c>
      <c r="I11" s="176">
        <f t="shared" si="0"/>
        <v>0</v>
      </c>
      <c r="J11" s="214">
        <f t="shared" si="0"/>
        <v>0</v>
      </c>
      <c r="K11" s="268">
        <f t="shared" si="0"/>
        <v>0</v>
      </c>
      <c r="L11" s="265">
        <f t="shared" si="0"/>
        <v>0</v>
      </c>
      <c r="M11" s="266">
        <f t="shared" si="0"/>
        <v>0</v>
      </c>
      <c r="N11" s="265">
        <f t="shared" si="0"/>
        <v>0</v>
      </c>
      <c r="O11" s="269">
        <f t="shared" si="0"/>
        <v>0</v>
      </c>
      <c r="P11" s="265">
        <f t="shared" si="0"/>
        <v>0</v>
      </c>
      <c r="Q11" s="266">
        <f t="shared" si="0"/>
        <v>0</v>
      </c>
      <c r="R11" s="265">
        <f t="shared" si="0"/>
        <v>0</v>
      </c>
      <c r="S11" s="176">
        <f t="shared" si="0"/>
        <v>0</v>
      </c>
      <c r="T11" s="270">
        <f t="shared" si="0"/>
        <v>0</v>
      </c>
    </row>
    <row r="12" spans="1:25" ht="18.75" customHeight="1">
      <c r="A12" s="215"/>
      <c r="B12" s="216" t="s">
        <v>94</v>
      </c>
      <c r="C12" s="204">
        <f>SUM(D12:G12)</f>
        <v>0</v>
      </c>
      <c r="D12" s="201"/>
      <c r="E12" s="202"/>
      <c r="F12" s="201"/>
      <c r="G12" s="217"/>
      <c r="H12" s="200">
        <f>SUM(I12:J12)</f>
        <v>0</v>
      </c>
      <c r="I12" s="201"/>
      <c r="J12" s="218"/>
      <c r="K12" s="219">
        <f>SUM(L12:M12)</f>
        <v>0</v>
      </c>
      <c r="L12" s="202"/>
      <c r="M12" s="201"/>
      <c r="N12" s="202"/>
      <c r="O12" s="220">
        <f>SUM(R12:T12)+P12</f>
        <v>0</v>
      </c>
      <c r="P12" s="202"/>
      <c r="Q12" s="201"/>
      <c r="R12" s="202"/>
      <c r="S12" s="201"/>
      <c r="T12" s="203"/>
      <c r="U12" s="163"/>
      <c r="V12" s="163"/>
      <c r="W12" s="163"/>
      <c r="X12" s="163"/>
      <c r="Y12" s="163"/>
    </row>
    <row r="13" spans="1:25" s="272" customFormat="1" ht="18.75" customHeight="1" thickBot="1">
      <c r="A13" s="233"/>
      <c r="B13" s="234" t="s">
        <v>95</v>
      </c>
      <c r="C13" s="209">
        <f>SUM(D13:G13)</f>
        <v>0</v>
      </c>
      <c r="D13" s="206"/>
      <c r="E13" s="207"/>
      <c r="F13" s="206"/>
      <c r="G13" s="236"/>
      <c r="H13" s="205">
        <f>SUM(I13:J13)</f>
        <v>0</v>
      </c>
      <c r="I13" s="206"/>
      <c r="J13" s="237"/>
      <c r="K13" s="238">
        <f>SUM(L13:M13)</f>
        <v>0</v>
      </c>
      <c r="L13" s="207"/>
      <c r="M13" s="206"/>
      <c r="N13" s="207"/>
      <c r="O13" s="239">
        <f>SUM(R13:T13)+P13</f>
        <v>0</v>
      </c>
      <c r="P13" s="207"/>
      <c r="Q13" s="206"/>
      <c r="R13" s="207"/>
      <c r="S13" s="206"/>
      <c r="T13" s="208"/>
      <c r="U13" s="271"/>
      <c r="V13" s="271"/>
      <c r="W13" s="271"/>
      <c r="X13" s="271"/>
      <c r="Y13" s="271"/>
    </row>
    <row r="14" spans="1:25" s="264" customFormat="1" ht="18.75" customHeight="1" thickBot="1">
      <c r="A14" s="273"/>
      <c r="B14" s="213" t="s">
        <v>118</v>
      </c>
      <c r="C14" s="177">
        <f>SUM(C15:C28)</f>
        <v>0</v>
      </c>
      <c r="D14" s="176">
        <f aca="true" t="shared" si="1" ref="D14:T14">SUM(D15:D28)</f>
        <v>0</v>
      </c>
      <c r="E14" s="177">
        <f t="shared" si="1"/>
        <v>0</v>
      </c>
      <c r="F14" s="176">
        <f t="shared" si="1"/>
        <v>0</v>
      </c>
      <c r="G14" s="180">
        <f t="shared" si="1"/>
        <v>0</v>
      </c>
      <c r="H14" s="175">
        <f t="shared" si="1"/>
        <v>0</v>
      </c>
      <c r="I14" s="176">
        <f t="shared" si="1"/>
        <v>0</v>
      </c>
      <c r="J14" s="214">
        <f t="shared" si="1"/>
        <v>0</v>
      </c>
      <c r="K14" s="179">
        <f t="shared" si="1"/>
        <v>0</v>
      </c>
      <c r="L14" s="177">
        <f t="shared" si="1"/>
        <v>0</v>
      </c>
      <c r="M14" s="176">
        <f t="shared" si="1"/>
        <v>0</v>
      </c>
      <c r="N14" s="177">
        <f t="shared" si="1"/>
        <v>0</v>
      </c>
      <c r="O14" s="182">
        <f t="shared" si="1"/>
        <v>0</v>
      </c>
      <c r="P14" s="177">
        <f t="shared" si="1"/>
        <v>0</v>
      </c>
      <c r="Q14" s="176">
        <f t="shared" si="1"/>
        <v>0</v>
      </c>
      <c r="R14" s="177">
        <f t="shared" si="1"/>
        <v>0</v>
      </c>
      <c r="S14" s="176">
        <f t="shared" si="1"/>
        <v>0</v>
      </c>
      <c r="T14" s="178">
        <f t="shared" si="1"/>
        <v>0</v>
      </c>
      <c r="U14" s="274"/>
      <c r="V14" s="274"/>
      <c r="W14" s="274"/>
      <c r="X14" s="274"/>
      <c r="Y14" s="274"/>
    </row>
    <row r="15" spans="1:25" ht="18.75" customHeight="1">
      <c r="A15" s="215"/>
      <c r="B15" s="216" t="s">
        <v>119</v>
      </c>
      <c r="C15" s="204">
        <f aca="true" t="shared" si="2" ref="C15:C28">SUM(D15:G15)</f>
        <v>0</v>
      </c>
      <c r="D15" s="201"/>
      <c r="E15" s="202"/>
      <c r="F15" s="201"/>
      <c r="G15" s="217"/>
      <c r="H15" s="200">
        <f aca="true" t="shared" si="3" ref="H15:H27">SUM(I15:J15)</f>
        <v>0</v>
      </c>
      <c r="I15" s="201"/>
      <c r="J15" s="202"/>
      <c r="K15" s="302">
        <f aca="true" t="shared" si="4" ref="K15:K28">SUM(L15:M15)</f>
        <v>0</v>
      </c>
      <c r="L15" s="303"/>
      <c r="M15" s="285"/>
      <c r="N15" s="286"/>
      <c r="O15" s="220">
        <f aca="true" t="shared" si="5" ref="O15:O28">SUM(R15:T15)+P15</f>
        <v>0</v>
      </c>
      <c r="P15" s="202"/>
      <c r="Q15" s="201"/>
      <c r="R15" s="202"/>
      <c r="S15" s="201"/>
      <c r="T15" s="203"/>
      <c r="U15" s="275"/>
      <c r="V15" s="275"/>
      <c r="W15" s="275"/>
      <c r="X15" s="275"/>
      <c r="Y15" s="275"/>
    </row>
    <row r="16" spans="1:25" ht="18.75" customHeight="1">
      <c r="A16" s="221"/>
      <c r="B16" s="222" t="s">
        <v>120</v>
      </c>
      <c r="C16" s="223">
        <f t="shared" si="2"/>
        <v>0</v>
      </c>
      <c r="D16" s="224"/>
      <c r="E16" s="225"/>
      <c r="F16" s="224"/>
      <c r="G16" s="226"/>
      <c r="H16" s="227">
        <f t="shared" si="3"/>
        <v>0</v>
      </c>
      <c r="I16" s="224"/>
      <c r="J16" s="225"/>
      <c r="K16" s="230">
        <f t="shared" si="4"/>
        <v>0</v>
      </c>
      <c r="L16" s="225"/>
      <c r="M16" s="224"/>
      <c r="N16" s="228"/>
      <c r="O16" s="230">
        <f t="shared" si="5"/>
        <v>0</v>
      </c>
      <c r="P16" s="225"/>
      <c r="Q16" s="224"/>
      <c r="R16" s="225"/>
      <c r="S16" s="224"/>
      <c r="T16" s="231"/>
      <c r="U16" s="275"/>
      <c r="V16" s="275"/>
      <c r="W16" s="275"/>
      <c r="X16" s="275"/>
      <c r="Y16" s="275"/>
    </row>
    <row r="17" spans="1:20" ht="18.75" customHeight="1">
      <c r="A17" s="221"/>
      <c r="B17" s="222" t="s">
        <v>18</v>
      </c>
      <c r="C17" s="223">
        <f t="shared" si="2"/>
        <v>0</v>
      </c>
      <c r="D17" s="224"/>
      <c r="E17" s="225"/>
      <c r="F17" s="224"/>
      <c r="G17" s="226"/>
      <c r="H17" s="227">
        <f t="shared" si="3"/>
        <v>0</v>
      </c>
      <c r="I17" s="224"/>
      <c r="J17" s="225"/>
      <c r="K17" s="230">
        <f t="shared" si="4"/>
        <v>0</v>
      </c>
      <c r="L17" s="225"/>
      <c r="M17" s="224"/>
      <c r="N17" s="228"/>
      <c r="O17" s="230">
        <f t="shared" si="5"/>
        <v>0</v>
      </c>
      <c r="P17" s="225"/>
      <c r="Q17" s="224"/>
      <c r="R17" s="225"/>
      <c r="S17" s="224"/>
      <c r="T17" s="231"/>
    </row>
    <row r="18" spans="1:21" ht="18.75" customHeight="1">
      <c r="A18" s="221"/>
      <c r="B18" s="277" t="s">
        <v>180</v>
      </c>
      <c r="C18" s="223">
        <f t="shared" si="2"/>
        <v>0</v>
      </c>
      <c r="D18" s="224"/>
      <c r="E18" s="225"/>
      <c r="F18" s="224"/>
      <c r="G18" s="226"/>
      <c r="H18" s="227">
        <f t="shared" si="3"/>
        <v>0</v>
      </c>
      <c r="I18" s="224"/>
      <c r="J18" s="225"/>
      <c r="K18" s="230">
        <f t="shared" si="4"/>
        <v>0</v>
      </c>
      <c r="L18" s="225"/>
      <c r="M18" s="224"/>
      <c r="N18" s="228"/>
      <c r="O18" s="230">
        <f t="shared" si="5"/>
        <v>0</v>
      </c>
      <c r="P18" s="225"/>
      <c r="Q18" s="224"/>
      <c r="R18" s="225"/>
      <c r="S18" s="224"/>
      <c r="T18" s="231"/>
      <c r="U18" s="276"/>
    </row>
    <row r="19" spans="1:21" ht="18.75" customHeight="1">
      <c r="A19" s="221"/>
      <c r="B19" s="222" t="s">
        <v>19</v>
      </c>
      <c r="C19" s="223">
        <f t="shared" si="2"/>
        <v>0</v>
      </c>
      <c r="D19" s="224"/>
      <c r="E19" s="225"/>
      <c r="F19" s="224"/>
      <c r="G19" s="226"/>
      <c r="H19" s="227">
        <f t="shared" si="3"/>
        <v>0</v>
      </c>
      <c r="I19" s="224"/>
      <c r="J19" s="225"/>
      <c r="K19" s="230">
        <f t="shared" si="4"/>
        <v>0</v>
      </c>
      <c r="L19" s="225"/>
      <c r="M19" s="224"/>
      <c r="N19" s="228"/>
      <c r="O19" s="230">
        <f t="shared" si="5"/>
        <v>0</v>
      </c>
      <c r="P19" s="225"/>
      <c r="Q19" s="224"/>
      <c r="R19" s="225"/>
      <c r="S19" s="224"/>
      <c r="T19" s="231"/>
      <c r="U19" s="276"/>
    </row>
    <row r="20" spans="1:21" ht="18.75" customHeight="1">
      <c r="A20" s="221"/>
      <c r="B20" s="222" t="s">
        <v>20</v>
      </c>
      <c r="C20" s="223">
        <f t="shared" si="2"/>
        <v>0</v>
      </c>
      <c r="D20" s="224"/>
      <c r="E20" s="225"/>
      <c r="F20" s="224"/>
      <c r="G20" s="226"/>
      <c r="H20" s="227">
        <f t="shared" si="3"/>
        <v>0</v>
      </c>
      <c r="I20" s="224"/>
      <c r="J20" s="225"/>
      <c r="K20" s="230">
        <f t="shared" si="4"/>
        <v>0</v>
      </c>
      <c r="L20" s="225"/>
      <c r="M20" s="224"/>
      <c r="N20" s="228"/>
      <c r="O20" s="230">
        <f t="shared" si="5"/>
        <v>0</v>
      </c>
      <c r="P20" s="225"/>
      <c r="Q20" s="224"/>
      <c r="R20" s="225"/>
      <c r="S20" s="224"/>
      <c r="T20" s="231"/>
      <c r="U20" s="276"/>
    </row>
    <row r="21" spans="1:21" ht="18.75" customHeight="1">
      <c r="A21" s="221"/>
      <c r="B21" s="222" t="s">
        <v>181</v>
      </c>
      <c r="C21" s="223">
        <f t="shared" si="2"/>
        <v>0</v>
      </c>
      <c r="D21" s="224"/>
      <c r="E21" s="225"/>
      <c r="F21" s="224"/>
      <c r="G21" s="226"/>
      <c r="H21" s="227">
        <f t="shared" si="3"/>
        <v>0</v>
      </c>
      <c r="I21" s="224"/>
      <c r="J21" s="225"/>
      <c r="K21" s="230">
        <f t="shared" si="4"/>
        <v>0</v>
      </c>
      <c r="L21" s="225"/>
      <c r="M21" s="224"/>
      <c r="N21" s="228"/>
      <c r="O21" s="230">
        <f t="shared" si="5"/>
        <v>0</v>
      </c>
      <c r="P21" s="225"/>
      <c r="Q21" s="224"/>
      <c r="R21" s="225"/>
      <c r="S21" s="224"/>
      <c r="T21" s="231"/>
      <c r="U21" s="276"/>
    </row>
    <row r="22" spans="1:21" ht="18.75" customHeight="1">
      <c r="A22" s="221"/>
      <c r="B22" s="222" t="s">
        <v>44</v>
      </c>
      <c r="C22" s="223">
        <f t="shared" si="2"/>
        <v>0</v>
      </c>
      <c r="D22" s="224"/>
      <c r="E22" s="225"/>
      <c r="F22" s="224"/>
      <c r="G22" s="226"/>
      <c r="H22" s="227">
        <f t="shared" si="3"/>
        <v>0</v>
      </c>
      <c r="I22" s="224"/>
      <c r="J22" s="225"/>
      <c r="K22" s="230">
        <f t="shared" si="4"/>
        <v>0</v>
      </c>
      <c r="L22" s="225"/>
      <c r="M22" s="224"/>
      <c r="N22" s="228"/>
      <c r="O22" s="230">
        <f t="shared" si="5"/>
        <v>0</v>
      </c>
      <c r="P22" s="225"/>
      <c r="Q22" s="224"/>
      <c r="R22" s="225"/>
      <c r="S22" s="224"/>
      <c r="T22" s="231"/>
      <c r="U22" s="276"/>
    </row>
    <row r="23" spans="1:21" ht="18.75" customHeight="1">
      <c r="A23" s="233"/>
      <c r="B23" s="222" t="s">
        <v>22</v>
      </c>
      <c r="C23" s="223">
        <f t="shared" si="2"/>
        <v>0</v>
      </c>
      <c r="D23" s="224"/>
      <c r="E23" s="225"/>
      <c r="F23" s="224"/>
      <c r="G23" s="226"/>
      <c r="H23" s="227">
        <f t="shared" si="3"/>
        <v>0</v>
      </c>
      <c r="I23" s="224"/>
      <c r="J23" s="225"/>
      <c r="K23" s="230">
        <f t="shared" si="4"/>
        <v>0</v>
      </c>
      <c r="L23" s="225"/>
      <c r="M23" s="224"/>
      <c r="N23" s="228"/>
      <c r="O23" s="230">
        <f t="shared" si="5"/>
        <v>0</v>
      </c>
      <c r="P23" s="225"/>
      <c r="Q23" s="224"/>
      <c r="R23" s="225"/>
      <c r="S23" s="224"/>
      <c r="T23" s="231"/>
      <c r="U23" s="276"/>
    </row>
    <row r="24" spans="1:21" ht="18.75" customHeight="1">
      <c r="A24" s="233"/>
      <c r="B24" s="222" t="s">
        <v>23</v>
      </c>
      <c r="C24" s="223">
        <f t="shared" si="2"/>
        <v>0</v>
      </c>
      <c r="D24" s="206"/>
      <c r="E24" s="207"/>
      <c r="F24" s="206"/>
      <c r="G24" s="236"/>
      <c r="H24" s="205">
        <f t="shared" si="3"/>
        <v>0</v>
      </c>
      <c r="I24" s="206"/>
      <c r="J24" s="207"/>
      <c r="K24" s="239">
        <f t="shared" si="4"/>
        <v>0</v>
      </c>
      <c r="L24" s="207"/>
      <c r="M24" s="206"/>
      <c r="N24" s="237"/>
      <c r="O24" s="239">
        <f t="shared" si="5"/>
        <v>0</v>
      </c>
      <c r="P24" s="207"/>
      <c r="Q24" s="206"/>
      <c r="R24" s="207"/>
      <c r="S24" s="206"/>
      <c r="T24" s="208"/>
      <c r="U24" s="276"/>
    </row>
    <row r="25" spans="1:21" s="264" customFormat="1" ht="18.75" customHeight="1">
      <c r="A25" s="160"/>
      <c r="B25" s="234" t="s">
        <v>190</v>
      </c>
      <c r="C25" s="223">
        <f t="shared" si="2"/>
        <v>0</v>
      </c>
      <c r="D25" s="206"/>
      <c r="E25" s="207"/>
      <c r="F25" s="206"/>
      <c r="G25" s="208"/>
      <c r="H25" s="205">
        <f t="shared" si="3"/>
        <v>0</v>
      </c>
      <c r="I25" s="206"/>
      <c r="J25" s="207"/>
      <c r="K25" s="239">
        <f t="shared" si="4"/>
        <v>0</v>
      </c>
      <c r="L25" s="207"/>
      <c r="M25" s="206"/>
      <c r="N25" s="237"/>
      <c r="O25" s="239">
        <f t="shared" si="5"/>
        <v>0</v>
      </c>
      <c r="P25" s="207"/>
      <c r="Q25" s="206"/>
      <c r="R25" s="207"/>
      <c r="S25" s="206"/>
      <c r="T25" s="208"/>
      <c r="U25" s="278"/>
    </row>
    <row r="26" spans="1:21" ht="18.75" customHeight="1">
      <c r="A26" s="160"/>
      <c r="B26" s="234" t="s">
        <v>191</v>
      </c>
      <c r="C26" s="223">
        <f t="shared" si="2"/>
        <v>0</v>
      </c>
      <c r="D26" s="206"/>
      <c r="E26" s="207"/>
      <c r="F26" s="206"/>
      <c r="G26" s="208"/>
      <c r="H26" s="205">
        <f t="shared" si="3"/>
        <v>0</v>
      </c>
      <c r="I26" s="206"/>
      <c r="J26" s="207"/>
      <c r="K26" s="239">
        <f t="shared" si="4"/>
        <v>0</v>
      </c>
      <c r="L26" s="207"/>
      <c r="M26" s="206"/>
      <c r="N26" s="237"/>
      <c r="O26" s="239">
        <f t="shared" si="5"/>
        <v>0</v>
      </c>
      <c r="P26" s="207"/>
      <c r="Q26" s="206"/>
      <c r="R26" s="207"/>
      <c r="S26" s="206"/>
      <c r="T26" s="208"/>
      <c r="U26" s="276"/>
    </row>
    <row r="27" spans="1:21" ht="18.75" customHeight="1">
      <c r="A27" s="233"/>
      <c r="B27" s="234" t="s">
        <v>97</v>
      </c>
      <c r="C27" s="223">
        <f t="shared" si="2"/>
        <v>0</v>
      </c>
      <c r="D27" s="206"/>
      <c r="E27" s="207"/>
      <c r="F27" s="206"/>
      <c r="G27" s="236"/>
      <c r="H27" s="205">
        <f t="shared" si="3"/>
        <v>0</v>
      </c>
      <c r="I27" s="206"/>
      <c r="J27" s="207"/>
      <c r="K27" s="239">
        <f t="shared" si="4"/>
        <v>0</v>
      </c>
      <c r="L27" s="207"/>
      <c r="M27" s="206"/>
      <c r="N27" s="237"/>
      <c r="O27" s="239">
        <f t="shared" si="5"/>
        <v>0</v>
      </c>
      <c r="P27" s="207"/>
      <c r="Q27" s="206"/>
      <c r="R27" s="207"/>
      <c r="S27" s="206"/>
      <c r="T27" s="208"/>
      <c r="U27" s="276"/>
    </row>
    <row r="28" spans="1:21" ht="18.75" customHeight="1" thickBot="1">
      <c r="A28" s="292"/>
      <c r="B28" s="370" t="s">
        <v>126</v>
      </c>
      <c r="C28" s="211">
        <f t="shared" si="2"/>
        <v>0</v>
      </c>
      <c r="D28" s="289"/>
      <c r="E28" s="288"/>
      <c r="F28" s="289"/>
      <c r="G28" s="304"/>
      <c r="H28" s="210">
        <f>SUM(I28:J28)</f>
        <v>0</v>
      </c>
      <c r="I28" s="289"/>
      <c r="J28" s="288"/>
      <c r="K28" s="287">
        <f t="shared" si="4"/>
        <v>0</v>
      </c>
      <c r="L28" s="288"/>
      <c r="M28" s="289"/>
      <c r="N28" s="290"/>
      <c r="O28" s="287">
        <f t="shared" si="5"/>
        <v>0</v>
      </c>
      <c r="P28" s="288"/>
      <c r="Q28" s="289"/>
      <c r="R28" s="288"/>
      <c r="S28" s="289"/>
      <c r="T28" s="305"/>
      <c r="U28" s="276"/>
    </row>
    <row r="29" spans="1:21" ht="18.75" customHeight="1" thickBot="1">
      <c r="A29" s="36">
        <v>2</v>
      </c>
      <c r="B29" s="240" t="s">
        <v>46</v>
      </c>
      <c r="C29" s="177">
        <f>SUM(C30:C34)</f>
        <v>0</v>
      </c>
      <c r="D29" s="176">
        <f aca="true" t="shared" si="6" ref="D29:T29">SUM(D30:D34)</f>
        <v>0</v>
      </c>
      <c r="E29" s="177">
        <f t="shared" si="6"/>
        <v>0</v>
      </c>
      <c r="F29" s="176">
        <f t="shared" si="6"/>
        <v>0</v>
      </c>
      <c r="G29" s="180">
        <f t="shared" si="6"/>
        <v>0</v>
      </c>
      <c r="H29" s="175">
        <f t="shared" si="6"/>
        <v>0</v>
      </c>
      <c r="I29" s="176">
        <f t="shared" si="6"/>
        <v>0</v>
      </c>
      <c r="J29" s="214">
        <f t="shared" si="6"/>
        <v>0</v>
      </c>
      <c r="K29" s="179">
        <f t="shared" si="6"/>
        <v>0</v>
      </c>
      <c r="L29" s="177">
        <f t="shared" si="6"/>
        <v>0</v>
      </c>
      <c r="M29" s="176">
        <f t="shared" si="6"/>
        <v>0</v>
      </c>
      <c r="N29" s="177">
        <f t="shared" si="6"/>
        <v>0</v>
      </c>
      <c r="O29" s="182">
        <f t="shared" si="6"/>
        <v>0</v>
      </c>
      <c r="P29" s="177">
        <f t="shared" si="6"/>
        <v>0</v>
      </c>
      <c r="Q29" s="176">
        <f t="shared" si="6"/>
        <v>0</v>
      </c>
      <c r="R29" s="177">
        <f t="shared" si="6"/>
        <v>0</v>
      </c>
      <c r="S29" s="176">
        <f t="shared" si="6"/>
        <v>0</v>
      </c>
      <c r="T29" s="178">
        <f t="shared" si="6"/>
        <v>0</v>
      </c>
      <c r="U29" s="276"/>
    </row>
    <row r="30" spans="1:21" ht="18.75" customHeight="1">
      <c r="A30" s="51"/>
      <c r="B30" s="241" t="s">
        <v>98</v>
      </c>
      <c r="C30" s="242">
        <f>SUM(D30:G30)</f>
        <v>0</v>
      </c>
      <c r="D30" s="61"/>
      <c r="E30" s="62"/>
      <c r="F30" s="61"/>
      <c r="G30" s="60"/>
      <c r="H30" s="56">
        <f>SUM(I30:J30)</f>
        <v>0</v>
      </c>
      <c r="I30" s="61"/>
      <c r="J30" s="165"/>
      <c r="K30" s="59">
        <f>SUM(L30:M30)</f>
        <v>0</v>
      </c>
      <c r="L30" s="62"/>
      <c r="M30" s="61"/>
      <c r="N30" s="62"/>
      <c r="O30" s="63">
        <f>SUM(R30:T30)+P30</f>
        <v>0</v>
      </c>
      <c r="P30" s="62"/>
      <c r="Q30" s="61"/>
      <c r="R30" s="62"/>
      <c r="S30" s="61"/>
      <c r="T30" s="64"/>
      <c r="U30" s="276"/>
    </row>
    <row r="31" spans="1:21" s="264" customFormat="1" ht="18.75" customHeight="1">
      <c r="A31" s="65"/>
      <c r="B31" s="243" t="s">
        <v>176</v>
      </c>
      <c r="C31" s="76">
        <f>SUM(D31:G31)</f>
        <v>0</v>
      </c>
      <c r="D31" s="73"/>
      <c r="E31" s="74"/>
      <c r="F31" s="73"/>
      <c r="G31" s="72"/>
      <c r="H31" s="66">
        <f>SUM(I31:J31)</f>
        <v>0</v>
      </c>
      <c r="I31" s="73"/>
      <c r="J31" s="166"/>
      <c r="K31" s="71">
        <f>SUM(L31:M31)</f>
        <v>0</v>
      </c>
      <c r="L31" s="74"/>
      <c r="M31" s="73"/>
      <c r="N31" s="74"/>
      <c r="O31" s="75">
        <f>SUM(R31:T31)+P31</f>
        <v>0</v>
      </c>
      <c r="P31" s="74"/>
      <c r="Q31" s="73"/>
      <c r="R31" s="74"/>
      <c r="S31" s="73"/>
      <c r="T31" s="77"/>
      <c r="U31" s="278"/>
    </row>
    <row r="32" spans="1:21" ht="18.75" customHeight="1">
      <c r="A32" s="65"/>
      <c r="B32" s="243" t="s">
        <v>177</v>
      </c>
      <c r="C32" s="76">
        <f>SUM(D32:G32)</f>
        <v>0</v>
      </c>
      <c r="D32" s="73"/>
      <c r="E32" s="74"/>
      <c r="F32" s="73"/>
      <c r="G32" s="72"/>
      <c r="H32" s="66">
        <f>SUM(I32:J32)</f>
        <v>0</v>
      </c>
      <c r="I32" s="73"/>
      <c r="J32" s="166"/>
      <c r="K32" s="71">
        <f>SUM(L32:M32)</f>
        <v>0</v>
      </c>
      <c r="L32" s="74"/>
      <c r="M32" s="73"/>
      <c r="N32" s="74"/>
      <c r="O32" s="75">
        <f>SUM(R32:T32)+P32</f>
        <v>0</v>
      </c>
      <c r="P32" s="74"/>
      <c r="Q32" s="73"/>
      <c r="R32" s="74"/>
      <c r="S32" s="73"/>
      <c r="T32" s="77"/>
      <c r="U32" s="276"/>
    </row>
    <row r="33" spans="1:21" ht="18.75" customHeight="1">
      <c r="A33" s="65"/>
      <c r="B33" s="243" t="s">
        <v>178</v>
      </c>
      <c r="C33" s="76">
        <f>SUM(D33:G33)</f>
        <v>0</v>
      </c>
      <c r="D33" s="73"/>
      <c r="E33" s="74"/>
      <c r="F33" s="73"/>
      <c r="G33" s="72"/>
      <c r="H33" s="66">
        <f>SUM(I33:J33)</f>
        <v>0</v>
      </c>
      <c r="I33" s="73"/>
      <c r="J33" s="166"/>
      <c r="K33" s="71">
        <f>SUM(L33:M33)</f>
        <v>0</v>
      </c>
      <c r="L33" s="74"/>
      <c r="M33" s="73"/>
      <c r="N33" s="74"/>
      <c r="O33" s="75">
        <f>SUM(R33:T33)+P33</f>
        <v>0</v>
      </c>
      <c r="P33" s="74"/>
      <c r="Q33" s="73"/>
      <c r="R33" s="74"/>
      <c r="S33" s="73"/>
      <c r="T33" s="77"/>
      <c r="U33" s="276"/>
    </row>
    <row r="34" spans="1:21" s="272" customFormat="1" ht="18.75" customHeight="1" thickBot="1">
      <c r="A34" s="65"/>
      <c r="B34" s="244" t="s">
        <v>179</v>
      </c>
      <c r="C34" s="245">
        <f>SUM(D34:G34)</f>
        <v>0</v>
      </c>
      <c r="D34" s="191"/>
      <c r="E34" s="192"/>
      <c r="F34" s="191"/>
      <c r="G34" s="195"/>
      <c r="H34" s="161">
        <f>SUM(I34:J34)</f>
        <v>0</v>
      </c>
      <c r="I34" s="191"/>
      <c r="J34" s="246"/>
      <c r="K34" s="194">
        <f>SUM(L34:M34)</f>
        <v>0</v>
      </c>
      <c r="L34" s="192"/>
      <c r="M34" s="191"/>
      <c r="N34" s="192"/>
      <c r="O34" s="247">
        <f>SUM(R34:T34)+P34</f>
        <v>0</v>
      </c>
      <c r="P34" s="192"/>
      <c r="Q34" s="191"/>
      <c r="R34" s="192"/>
      <c r="S34" s="191"/>
      <c r="T34" s="193"/>
      <c r="U34" s="282"/>
    </row>
    <row r="35" spans="1:21" s="264" customFormat="1" ht="18.75" customHeight="1" thickBot="1">
      <c r="A35" s="248"/>
      <c r="B35" s="240" t="s">
        <v>123</v>
      </c>
      <c r="C35" s="177">
        <f>SUM(C36:C38)</f>
        <v>0</v>
      </c>
      <c r="D35" s="176">
        <f aca="true" t="shared" si="7" ref="D35:T35">SUM(D36:D38)</f>
        <v>0</v>
      </c>
      <c r="E35" s="177">
        <f t="shared" si="7"/>
        <v>0</v>
      </c>
      <c r="F35" s="176">
        <f t="shared" si="7"/>
        <v>0</v>
      </c>
      <c r="G35" s="180">
        <f t="shared" si="7"/>
        <v>0</v>
      </c>
      <c r="H35" s="175">
        <f t="shared" si="7"/>
        <v>0</v>
      </c>
      <c r="I35" s="176">
        <f t="shared" si="7"/>
        <v>0</v>
      </c>
      <c r="J35" s="214">
        <f t="shared" si="7"/>
        <v>0</v>
      </c>
      <c r="K35" s="179">
        <f t="shared" si="7"/>
        <v>0</v>
      </c>
      <c r="L35" s="177">
        <f t="shared" si="7"/>
        <v>0</v>
      </c>
      <c r="M35" s="176">
        <f t="shared" si="7"/>
        <v>0</v>
      </c>
      <c r="N35" s="177">
        <f t="shared" si="7"/>
        <v>0</v>
      </c>
      <c r="O35" s="182">
        <f t="shared" si="7"/>
        <v>0</v>
      </c>
      <c r="P35" s="177">
        <f t="shared" si="7"/>
        <v>0</v>
      </c>
      <c r="Q35" s="176">
        <f t="shared" si="7"/>
        <v>0</v>
      </c>
      <c r="R35" s="177">
        <f t="shared" si="7"/>
        <v>0</v>
      </c>
      <c r="S35" s="176">
        <f t="shared" si="7"/>
        <v>0</v>
      </c>
      <c r="T35" s="178">
        <f t="shared" si="7"/>
        <v>0</v>
      </c>
      <c r="U35" s="278"/>
    </row>
    <row r="36" spans="1:21" ht="18.75" customHeight="1">
      <c r="A36" s="51"/>
      <c r="B36" s="279" t="s">
        <v>119</v>
      </c>
      <c r="C36" s="242">
        <f>SUM(D36:G36)</f>
        <v>0</v>
      </c>
      <c r="D36" s="61"/>
      <c r="E36" s="62"/>
      <c r="F36" s="61"/>
      <c r="G36" s="60"/>
      <c r="H36" s="56">
        <f>SUM(I36:J36)</f>
        <v>0</v>
      </c>
      <c r="I36" s="61"/>
      <c r="J36" s="165"/>
      <c r="K36" s="59">
        <f>SUM(L36:M36)</f>
        <v>0</v>
      </c>
      <c r="L36" s="62"/>
      <c r="M36" s="61"/>
      <c r="N36" s="62"/>
      <c r="O36" s="63">
        <f>SUM(R36:T36)+P36</f>
        <v>0</v>
      </c>
      <c r="P36" s="62"/>
      <c r="Q36" s="61"/>
      <c r="R36" s="62"/>
      <c r="S36" s="61"/>
      <c r="T36" s="64"/>
      <c r="U36" s="276"/>
    </row>
    <row r="37" spans="1:21" ht="18.75" customHeight="1">
      <c r="A37" s="65"/>
      <c r="B37" s="280" t="s">
        <v>120</v>
      </c>
      <c r="C37" s="76">
        <f>SUM(D37:G37)</f>
        <v>0</v>
      </c>
      <c r="D37" s="73"/>
      <c r="E37" s="74"/>
      <c r="F37" s="73"/>
      <c r="G37" s="72"/>
      <c r="H37" s="66">
        <f>SUM(I37:J37)</f>
        <v>0</v>
      </c>
      <c r="I37" s="73"/>
      <c r="J37" s="166"/>
      <c r="K37" s="71">
        <f>SUM(L37:M37)</f>
        <v>0</v>
      </c>
      <c r="L37" s="74"/>
      <c r="M37" s="73"/>
      <c r="N37" s="74"/>
      <c r="O37" s="75">
        <f>SUM(R37:T37)+P37</f>
        <v>0</v>
      </c>
      <c r="P37" s="74"/>
      <c r="Q37" s="73"/>
      <c r="R37" s="74"/>
      <c r="S37" s="73"/>
      <c r="T37" s="77"/>
      <c r="U37" s="276"/>
    </row>
    <row r="38" spans="1:21" ht="18.75" customHeight="1" thickBot="1">
      <c r="A38" s="128"/>
      <c r="B38" s="281" t="s">
        <v>122</v>
      </c>
      <c r="C38" s="89">
        <f>SUM(D38:G38)</f>
        <v>0</v>
      </c>
      <c r="D38" s="86"/>
      <c r="E38" s="87"/>
      <c r="F38" s="86"/>
      <c r="G38" s="85"/>
      <c r="H38" s="79">
        <f>SUM(I38:J38)</f>
        <v>0</v>
      </c>
      <c r="I38" s="86"/>
      <c r="J38" s="167"/>
      <c r="K38" s="84">
        <f>SUM(L38:M38)</f>
        <v>0</v>
      </c>
      <c r="L38" s="74"/>
      <c r="M38" s="86"/>
      <c r="N38" s="87"/>
      <c r="O38" s="88">
        <f>SUM(R38:T38)+P38</f>
        <v>0</v>
      </c>
      <c r="P38" s="87"/>
      <c r="Q38" s="86"/>
      <c r="R38" s="87"/>
      <c r="S38" s="86"/>
      <c r="T38" s="90"/>
      <c r="U38" s="276"/>
    </row>
    <row r="39" spans="1:21" s="264" customFormat="1" ht="18.75" customHeight="1" thickBot="1">
      <c r="A39" s="248"/>
      <c r="B39" s="240" t="s">
        <v>124</v>
      </c>
      <c r="C39" s="177">
        <f aca="true" t="shared" si="8" ref="C39:T39">SUM(C40:C42)</f>
        <v>0</v>
      </c>
      <c r="D39" s="176">
        <f t="shared" si="8"/>
        <v>0</v>
      </c>
      <c r="E39" s="177">
        <f t="shared" si="8"/>
        <v>0</v>
      </c>
      <c r="F39" s="176">
        <f t="shared" si="8"/>
        <v>0</v>
      </c>
      <c r="G39" s="180">
        <f t="shared" si="8"/>
        <v>0</v>
      </c>
      <c r="H39" s="175">
        <f t="shared" si="8"/>
        <v>0</v>
      </c>
      <c r="I39" s="176">
        <f t="shared" si="8"/>
        <v>0</v>
      </c>
      <c r="J39" s="214">
        <f t="shared" si="8"/>
        <v>0</v>
      </c>
      <c r="K39" s="179">
        <f t="shared" si="8"/>
        <v>0</v>
      </c>
      <c r="L39" s="177">
        <f t="shared" si="8"/>
        <v>0</v>
      </c>
      <c r="M39" s="176">
        <f t="shared" si="8"/>
        <v>0</v>
      </c>
      <c r="N39" s="177">
        <f t="shared" si="8"/>
        <v>0</v>
      </c>
      <c r="O39" s="182">
        <f t="shared" si="8"/>
        <v>0</v>
      </c>
      <c r="P39" s="177">
        <f t="shared" si="8"/>
        <v>0</v>
      </c>
      <c r="Q39" s="176">
        <f t="shared" si="8"/>
        <v>0</v>
      </c>
      <c r="R39" s="177">
        <f t="shared" si="8"/>
        <v>0</v>
      </c>
      <c r="S39" s="176">
        <f t="shared" si="8"/>
        <v>0</v>
      </c>
      <c r="T39" s="178">
        <f t="shared" si="8"/>
        <v>0</v>
      </c>
      <c r="U39" s="278"/>
    </row>
    <row r="40" spans="1:21" ht="18.75" customHeight="1">
      <c r="A40" s="51"/>
      <c r="B40" s="279" t="s">
        <v>119</v>
      </c>
      <c r="C40" s="242">
        <f>SUM(D40:G40)</f>
        <v>0</v>
      </c>
      <c r="D40" s="61"/>
      <c r="E40" s="62"/>
      <c r="F40" s="61"/>
      <c r="G40" s="60"/>
      <c r="H40" s="56">
        <f>SUM(I40:J40)</f>
        <v>0</v>
      </c>
      <c r="I40" s="61"/>
      <c r="J40" s="165"/>
      <c r="K40" s="59">
        <f>SUM(L40:M40)</f>
        <v>0</v>
      </c>
      <c r="L40" s="62"/>
      <c r="M40" s="61"/>
      <c r="N40" s="62"/>
      <c r="O40" s="63">
        <f>SUM(R40:T40)+P40</f>
        <v>0</v>
      </c>
      <c r="P40" s="62"/>
      <c r="Q40" s="61"/>
      <c r="R40" s="62"/>
      <c r="S40" s="61"/>
      <c r="T40" s="64"/>
      <c r="U40" s="276"/>
    </row>
    <row r="41" spans="1:21" ht="18.75" customHeight="1">
      <c r="A41" s="65"/>
      <c r="B41" s="280" t="s">
        <v>120</v>
      </c>
      <c r="C41" s="76">
        <f>SUM(D41:G41)</f>
        <v>0</v>
      </c>
      <c r="D41" s="73"/>
      <c r="E41" s="74"/>
      <c r="F41" s="73"/>
      <c r="G41" s="72"/>
      <c r="H41" s="66">
        <f>SUM(I41:J41)</f>
        <v>0</v>
      </c>
      <c r="I41" s="73"/>
      <c r="J41" s="166"/>
      <c r="K41" s="71">
        <f>SUM(L41:M41)</f>
        <v>0</v>
      </c>
      <c r="L41" s="74"/>
      <c r="M41" s="73"/>
      <c r="N41" s="74"/>
      <c r="O41" s="75">
        <f>SUM(R41:T41)+P41</f>
        <v>0</v>
      </c>
      <c r="P41" s="74"/>
      <c r="Q41" s="73"/>
      <c r="R41" s="74"/>
      <c r="S41" s="73"/>
      <c r="T41" s="77"/>
      <c r="U41" s="276"/>
    </row>
    <row r="42" spans="1:21" ht="18.75" customHeight="1" thickBot="1">
      <c r="A42" s="65"/>
      <c r="B42" s="281" t="s">
        <v>122</v>
      </c>
      <c r="C42" s="89">
        <f>SUM(D42:G42)</f>
        <v>0</v>
      </c>
      <c r="D42" s="86"/>
      <c r="E42" s="87"/>
      <c r="F42" s="86"/>
      <c r="G42" s="85"/>
      <c r="H42" s="79">
        <f>SUM(I42:J42)</f>
        <v>0</v>
      </c>
      <c r="I42" s="86"/>
      <c r="J42" s="167"/>
      <c r="K42" s="84">
        <f>SUM(L42:M42)</f>
        <v>0</v>
      </c>
      <c r="L42" s="87"/>
      <c r="M42" s="86"/>
      <c r="N42" s="87"/>
      <c r="O42" s="88">
        <f>SUM(R42:T42)+P42</f>
        <v>0</v>
      </c>
      <c r="P42" s="87"/>
      <c r="Q42" s="86"/>
      <c r="R42" s="87"/>
      <c r="S42" s="86"/>
      <c r="T42" s="90"/>
      <c r="U42" s="276"/>
    </row>
    <row r="43" spans="1:21" s="264" customFormat="1" ht="18.75" customHeight="1" thickBot="1">
      <c r="A43" s="248"/>
      <c r="B43" s="240" t="s">
        <v>121</v>
      </c>
      <c r="C43" s="177">
        <f aca="true" t="shared" si="9" ref="C43:T43">SUM(C44:C46)</f>
        <v>0</v>
      </c>
      <c r="D43" s="176">
        <f t="shared" si="9"/>
        <v>0</v>
      </c>
      <c r="E43" s="177">
        <f t="shared" si="9"/>
        <v>0</v>
      </c>
      <c r="F43" s="176">
        <f t="shared" si="9"/>
        <v>0</v>
      </c>
      <c r="G43" s="180">
        <f t="shared" si="9"/>
        <v>0</v>
      </c>
      <c r="H43" s="175">
        <f t="shared" si="9"/>
        <v>0</v>
      </c>
      <c r="I43" s="176">
        <f t="shared" si="9"/>
        <v>0</v>
      </c>
      <c r="J43" s="214">
        <f t="shared" si="9"/>
        <v>0</v>
      </c>
      <c r="K43" s="179">
        <f t="shared" si="9"/>
        <v>0</v>
      </c>
      <c r="L43" s="177">
        <f t="shared" si="9"/>
        <v>0</v>
      </c>
      <c r="M43" s="176">
        <f t="shared" si="9"/>
        <v>0</v>
      </c>
      <c r="N43" s="177">
        <f t="shared" si="9"/>
        <v>0</v>
      </c>
      <c r="O43" s="182">
        <f t="shared" si="9"/>
        <v>0</v>
      </c>
      <c r="P43" s="177">
        <f t="shared" si="9"/>
        <v>0</v>
      </c>
      <c r="Q43" s="176">
        <f t="shared" si="9"/>
        <v>0</v>
      </c>
      <c r="R43" s="177">
        <f t="shared" si="9"/>
        <v>0</v>
      </c>
      <c r="S43" s="176">
        <f t="shared" si="9"/>
        <v>0</v>
      </c>
      <c r="T43" s="178">
        <f t="shared" si="9"/>
        <v>0</v>
      </c>
      <c r="U43" s="278"/>
    </row>
    <row r="44" spans="1:21" s="264" customFormat="1" ht="18.75" customHeight="1">
      <c r="A44" s="65"/>
      <c r="B44" s="279" t="s">
        <v>119</v>
      </c>
      <c r="C44" s="242">
        <f>SUM(D44:G44)</f>
        <v>0</v>
      </c>
      <c r="D44" s="61"/>
      <c r="E44" s="62"/>
      <c r="F44" s="61"/>
      <c r="G44" s="60"/>
      <c r="H44" s="56">
        <f>SUM(I44:J44)</f>
        <v>0</v>
      </c>
      <c r="I44" s="61"/>
      <c r="J44" s="165"/>
      <c r="K44" s="59">
        <f>SUM(L44:M44)</f>
        <v>0</v>
      </c>
      <c r="L44" s="62"/>
      <c r="M44" s="61"/>
      <c r="N44" s="62"/>
      <c r="O44" s="63">
        <f>SUM(R44:T44)+P44</f>
        <v>0</v>
      </c>
      <c r="P44" s="62"/>
      <c r="Q44" s="61"/>
      <c r="R44" s="62"/>
      <c r="S44" s="61"/>
      <c r="T44" s="64"/>
      <c r="U44" s="278"/>
    </row>
    <row r="45" spans="1:21" s="264" customFormat="1" ht="18.75" customHeight="1">
      <c r="A45" s="65"/>
      <c r="B45" s="280" t="s">
        <v>120</v>
      </c>
      <c r="C45" s="76">
        <f>SUM(D45:G45)</f>
        <v>0</v>
      </c>
      <c r="D45" s="73"/>
      <c r="E45" s="74"/>
      <c r="F45" s="73"/>
      <c r="G45" s="72"/>
      <c r="H45" s="66">
        <f>SUM(I45:J45)</f>
        <v>0</v>
      </c>
      <c r="I45" s="73"/>
      <c r="J45" s="166"/>
      <c r="K45" s="71">
        <f>SUM(L45:M45)</f>
        <v>0</v>
      </c>
      <c r="L45" s="74"/>
      <c r="M45" s="73"/>
      <c r="N45" s="74"/>
      <c r="O45" s="75">
        <f>SUM(R45:T45)+P45</f>
        <v>0</v>
      </c>
      <c r="P45" s="74"/>
      <c r="Q45" s="73"/>
      <c r="R45" s="74"/>
      <c r="S45" s="73"/>
      <c r="T45" s="77"/>
      <c r="U45" s="278"/>
    </row>
    <row r="46" spans="1:21" ht="18.75" customHeight="1" thickBot="1">
      <c r="A46" s="128"/>
      <c r="B46" s="281" t="s">
        <v>122</v>
      </c>
      <c r="C46" s="89">
        <f>SUM(D46:G46)</f>
        <v>0</v>
      </c>
      <c r="D46" s="86"/>
      <c r="E46" s="87"/>
      <c r="F46" s="86"/>
      <c r="G46" s="85"/>
      <c r="H46" s="79">
        <f>SUM(I46:J46)</f>
        <v>0</v>
      </c>
      <c r="I46" s="86"/>
      <c r="J46" s="167"/>
      <c r="K46" s="84">
        <f>SUM(L46:M46)</f>
        <v>0</v>
      </c>
      <c r="L46" s="87"/>
      <c r="M46" s="86"/>
      <c r="N46" s="87"/>
      <c r="O46" s="88">
        <f>SUM(R46:T46)+P46</f>
        <v>0</v>
      </c>
      <c r="P46" s="87"/>
      <c r="Q46" s="86"/>
      <c r="R46" s="87"/>
      <c r="S46" s="86"/>
      <c r="T46" s="90"/>
      <c r="U46" s="276"/>
    </row>
    <row r="47" spans="1:21" ht="18.75" customHeight="1" thickBot="1">
      <c r="A47" s="36">
        <v>3</v>
      </c>
      <c r="B47" s="213" t="s">
        <v>99</v>
      </c>
      <c r="C47" s="177">
        <f aca="true" t="shared" si="10" ref="C47:T47">C48+C70</f>
        <v>0</v>
      </c>
      <c r="D47" s="176">
        <f t="shared" si="10"/>
        <v>0</v>
      </c>
      <c r="E47" s="177">
        <f t="shared" si="10"/>
        <v>0</v>
      </c>
      <c r="F47" s="176">
        <f>F48+F70</f>
        <v>0</v>
      </c>
      <c r="G47" s="180">
        <f t="shared" si="10"/>
        <v>0</v>
      </c>
      <c r="H47" s="175">
        <f t="shared" si="10"/>
        <v>0</v>
      </c>
      <c r="I47" s="176">
        <f t="shared" si="10"/>
        <v>0</v>
      </c>
      <c r="J47" s="214">
        <f t="shared" si="10"/>
        <v>0</v>
      </c>
      <c r="K47" s="179">
        <f t="shared" si="10"/>
        <v>0</v>
      </c>
      <c r="L47" s="177">
        <f t="shared" si="10"/>
        <v>0</v>
      </c>
      <c r="M47" s="176">
        <f t="shared" si="10"/>
        <v>0</v>
      </c>
      <c r="N47" s="177">
        <f t="shared" si="10"/>
        <v>0</v>
      </c>
      <c r="O47" s="182">
        <f t="shared" si="10"/>
        <v>0</v>
      </c>
      <c r="P47" s="177">
        <f t="shared" si="10"/>
        <v>0</v>
      </c>
      <c r="Q47" s="176">
        <f t="shared" si="10"/>
        <v>0</v>
      </c>
      <c r="R47" s="177">
        <f t="shared" si="10"/>
        <v>0</v>
      </c>
      <c r="S47" s="176">
        <f>S48+S70</f>
        <v>0</v>
      </c>
      <c r="T47" s="178">
        <f t="shared" si="10"/>
        <v>0</v>
      </c>
      <c r="U47" s="276"/>
    </row>
    <row r="48" spans="1:21" ht="18.75" customHeight="1" thickBot="1">
      <c r="A48" s="36"/>
      <c r="B48" s="240" t="s">
        <v>100</v>
      </c>
      <c r="C48" s="177">
        <f aca="true" t="shared" si="11" ref="C48:T48">C49+C59</f>
        <v>0</v>
      </c>
      <c r="D48" s="176">
        <f t="shared" si="11"/>
        <v>0</v>
      </c>
      <c r="E48" s="177">
        <f t="shared" si="11"/>
        <v>0</v>
      </c>
      <c r="F48" s="176">
        <f>F49+F59</f>
        <v>0</v>
      </c>
      <c r="G48" s="180">
        <f t="shared" si="11"/>
        <v>0</v>
      </c>
      <c r="H48" s="175">
        <f t="shared" si="11"/>
        <v>0</v>
      </c>
      <c r="I48" s="176">
        <f t="shared" si="11"/>
        <v>0</v>
      </c>
      <c r="J48" s="214">
        <f t="shared" si="11"/>
        <v>0</v>
      </c>
      <c r="K48" s="179">
        <f t="shared" si="11"/>
        <v>0</v>
      </c>
      <c r="L48" s="177">
        <f t="shared" si="11"/>
        <v>0</v>
      </c>
      <c r="M48" s="176">
        <f t="shared" si="11"/>
        <v>0</v>
      </c>
      <c r="N48" s="177">
        <f t="shared" si="11"/>
        <v>0</v>
      </c>
      <c r="O48" s="182">
        <f t="shared" si="11"/>
        <v>0</v>
      </c>
      <c r="P48" s="177">
        <f t="shared" si="11"/>
        <v>0</v>
      </c>
      <c r="Q48" s="176">
        <f t="shared" si="11"/>
        <v>0</v>
      </c>
      <c r="R48" s="177">
        <f t="shared" si="11"/>
        <v>0</v>
      </c>
      <c r="S48" s="176">
        <f>S49+S59</f>
        <v>0</v>
      </c>
      <c r="T48" s="178">
        <f t="shared" si="11"/>
        <v>0</v>
      </c>
      <c r="U48" s="276"/>
    </row>
    <row r="49" spans="1:21" ht="18.75" customHeight="1" thickBot="1">
      <c r="A49" s="283"/>
      <c r="B49" s="213" t="s">
        <v>125</v>
      </c>
      <c r="C49" s="177">
        <f aca="true" t="shared" si="12" ref="C49:T49">SUM(C50:C58)</f>
        <v>0</v>
      </c>
      <c r="D49" s="176">
        <f t="shared" si="12"/>
        <v>0</v>
      </c>
      <c r="E49" s="177">
        <f t="shared" si="12"/>
        <v>0</v>
      </c>
      <c r="F49" s="176">
        <f>SUM(F50:F58)</f>
        <v>0</v>
      </c>
      <c r="G49" s="180">
        <f t="shared" si="12"/>
        <v>0</v>
      </c>
      <c r="H49" s="175">
        <f t="shared" si="12"/>
        <v>0</v>
      </c>
      <c r="I49" s="176">
        <f t="shared" si="12"/>
        <v>0</v>
      </c>
      <c r="J49" s="214">
        <f t="shared" si="12"/>
        <v>0</v>
      </c>
      <c r="K49" s="179">
        <f t="shared" si="12"/>
        <v>0</v>
      </c>
      <c r="L49" s="177">
        <f t="shared" si="12"/>
        <v>0</v>
      </c>
      <c r="M49" s="176">
        <f t="shared" si="12"/>
        <v>0</v>
      </c>
      <c r="N49" s="177">
        <f t="shared" si="12"/>
        <v>0</v>
      </c>
      <c r="O49" s="182">
        <f t="shared" si="12"/>
        <v>0</v>
      </c>
      <c r="P49" s="177">
        <f t="shared" si="12"/>
        <v>0</v>
      </c>
      <c r="Q49" s="176">
        <f t="shared" si="12"/>
        <v>0</v>
      </c>
      <c r="R49" s="177">
        <f t="shared" si="12"/>
        <v>0</v>
      </c>
      <c r="S49" s="176">
        <f>SUM(S50:S58)</f>
        <v>0</v>
      </c>
      <c r="T49" s="178">
        <f t="shared" si="12"/>
        <v>0</v>
      </c>
      <c r="U49" s="276"/>
    </row>
    <row r="50" spans="1:21" ht="18.75" customHeight="1">
      <c r="A50" s="65"/>
      <c r="B50" s="241" t="s">
        <v>25</v>
      </c>
      <c r="C50" s="242">
        <f aca="true" t="shared" si="13" ref="C50:C58">SUM(D50:G50)</f>
        <v>0</v>
      </c>
      <c r="D50" s="61"/>
      <c r="E50" s="62"/>
      <c r="F50" s="61"/>
      <c r="G50" s="60"/>
      <c r="H50" s="56">
        <f aca="true" t="shared" si="14" ref="H50:H58">SUM(I50:J50)</f>
        <v>0</v>
      </c>
      <c r="I50" s="61"/>
      <c r="J50" s="165"/>
      <c r="K50" s="59">
        <f aca="true" t="shared" si="15" ref="K50:K58">SUM(L50:M50)</f>
        <v>0</v>
      </c>
      <c r="L50" s="62"/>
      <c r="M50" s="61"/>
      <c r="N50" s="62"/>
      <c r="O50" s="63">
        <f aca="true" t="shared" si="16" ref="O50:O58">SUM(R50:T50)+P50</f>
        <v>0</v>
      </c>
      <c r="P50" s="62"/>
      <c r="Q50" s="61"/>
      <c r="R50" s="62"/>
      <c r="S50" s="61"/>
      <c r="T50" s="64"/>
      <c r="U50" s="276"/>
    </row>
    <row r="51" spans="1:21" ht="18.75" customHeight="1">
      <c r="A51" s="65"/>
      <c r="B51" s="243" t="s">
        <v>26</v>
      </c>
      <c r="C51" s="76">
        <f t="shared" si="13"/>
        <v>0</v>
      </c>
      <c r="D51" s="73"/>
      <c r="E51" s="74"/>
      <c r="F51" s="73"/>
      <c r="G51" s="72"/>
      <c r="H51" s="66">
        <f t="shared" si="14"/>
        <v>0</v>
      </c>
      <c r="I51" s="73"/>
      <c r="J51" s="166"/>
      <c r="K51" s="71">
        <f t="shared" si="15"/>
        <v>0</v>
      </c>
      <c r="L51" s="74"/>
      <c r="M51" s="73"/>
      <c r="N51" s="74"/>
      <c r="O51" s="75">
        <f t="shared" si="16"/>
        <v>0</v>
      </c>
      <c r="P51" s="74"/>
      <c r="Q51" s="73"/>
      <c r="R51" s="74"/>
      <c r="S51" s="73"/>
      <c r="T51" s="77"/>
      <c r="U51" s="276"/>
    </row>
    <row r="52" spans="1:21" ht="18.75" customHeight="1">
      <c r="A52" s="65"/>
      <c r="B52" s="243" t="s">
        <v>27</v>
      </c>
      <c r="C52" s="76">
        <f t="shared" si="13"/>
        <v>0</v>
      </c>
      <c r="D52" s="73"/>
      <c r="E52" s="74"/>
      <c r="F52" s="73"/>
      <c r="G52" s="72"/>
      <c r="H52" s="66">
        <f t="shared" si="14"/>
        <v>0</v>
      </c>
      <c r="I52" s="73"/>
      <c r="J52" s="166"/>
      <c r="K52" s="71">
        <f t="shared" si="15"/>
        <v>0</v>
      </c>
      <c r="L52" s="74"/>
      <c r="M52" s="73"/>
      <c r="N52" s="74"/>
      <c r="O52" s="75">
        <f t="shared" si="16"/>
        <v>0</v>
      </c>
      <c r="P52" s="74"/>
      <c r="Q52" s="73"/>
      <c r="R52" s="74"/>
      <c r="S52" s="73"/>
      <c r="T52" s="77"/>
      <c r="U52" s="276"/>
    </row>
    <row r="53" spans="1:21" ht="18.75" customHeight="1">
      <c r="A53" s="65"/>
      <c r="B53" s="243" t="s">
        <v>28</v>
      </c>
      <c r="C53" s="76">
        <f t="shared" si="13"/>
        <v>0</v>
      </c>
      <c r="D53" s="73"/>
      <c r="E53" s="74"/>
      <c r="F53" s="73"/>
      <c r="G53" s="72"/>
      <c r="H53" s="66">
        <f t="shared" si="14"/>
        <v>0</v>
      </c>
      <c r="I53" s="73"/>
      <c r="J53" s="166"/>
      <c r="K53" s="71">
        <f t="shared" si="15"/>
        <v>0</v>
      </c>
      <c r="L53" s="74"/>
      <c r="M53" s="73"/>
      <c r="N53" s="74"/>
      <c r="O53" s="75">
        <f t="shared" si="16"/>
        <v>0</v>
      </c>
      <c r="P53" s="74"/>
      <c r="Q53" s="73"/>
      <c r="R53" s="74"/>
      <c r="S53" s="73"/>
      <c r="T53" s="77"/>
      <c r="U53" s="276"/>
    </row>
    <row r="54" spans="1:21" ht="18.75" customHeight="1">
      <c r="A54" s="65"/>
      <c r="B54" s="243" t="s">
        <v>32</v>
      </c>
      <c r="C54" s="76">
        <f t="shared" si="13"/>
        <v>0</v>
      </c>
      <c r="D54" s="73"/>
      <c r="E54" s="74"/>
      <c r="F54" s="73"/>
      <c r="G54" s="72"/>
      <c r="H54" s="66">
        <f t="shared" si="14"/>
        <v>0</v>
      </c>
      <c r="I54" s="73"/>
      <c r="J54" s="166"/>
      <c r="K54" s="71">
        <f t="shared" si="15"/>
        <v>0</v>
      </c>
      <c r="L54" s="74"/>
      <c r="M54" s="73"/>
      <c r="N54" s="74"/>
      <c r="O54" s="75">
        <f t="shared" si="16"/>
        <v>0</v>
      </c>
      <c r="P54" s="74"/>
      <c r="Q54" s="73"/>
      <c r="R54" s="74"/>
      <c r="S54" s="73"/>
      <c r="T54" s="77"/>
      <c r="U54" s="276"/>
    </row>
    <row r="55" spans="1:21" s="264" customFormat="1" ht="18.75" customHeight="1">
      <c r="A55" s="65"/>
      <c r="B55" s="243" t="s">
        <v>33</v>
      </c>
      <c r="C55" s="76">
        <f t="shared" si="13"/>
        <v>0</v>
      </c>
      <c r="D55" s="73"/>
      <c r="E55" s="74"/>
      <c r="F55" s="73"/>
      <c r="G55" s="72"/>
      <c r="H55" s="66">
        <f t="shared" si="14"/>
        <v>0</v>
      </c>
      <c r="I55" s="73"/>
      <c r="J55" s="166"/>
      <c r="K55" s="71">
        <f t="shared" si="15"/>
        <v>0</v>
      </c>
      <c r="L55" s="74"/>
      <c r="M55" s="73"/>
      <c r="N55" s="74"/>
      <c r="O55" s="75">
        <f t="shared" si="16"/>
        <v>0</v>
      </c>
      <c r="P55" s="74"/>
      <c r="Q55" s="73"/>
      <c r="R55" s="74"/>
      <c r="S55" s="73"/>
      <c r="T55" s="77"/>
      <c r="U55" s="278"/>
    </row>
    <row r="56" spans="1:21" ht="18.75" customHeight="1">
      <c r="A56" s="65"/>
      <c r="B56" s="243" t="s">
        <v>34</v>
      </c>
      <c r="C56" s="76">
        <f t="shared" si="13"/>
        <v>0</v>
      </c>
      <c r="D56" s="73"/>
      <c r="E56" s="74"/>
      <c r="F56" s="73"/>
      <c r="G56" s="72"/>
      <c r="H56" s="66">
        <f t="shared" si="14"/>
        <v>0</v>
      </c>
      <c r="I56" s="73"/>
      <c r="J56" s="166"/>
      <c r="K56" s="71">
        <f t="shared" si="15"/>
        <v>0</v>
      </c>
      <c r="L56" s="74"/>
      <c r="M56" s="73"/>
      <c r="N56" s="74"/>
      <c r="O56" s="75">
        <f t="shared" si="16"/>
        <v>0</v>
      </c>
      <c r="P56" s="74"/>
      <c r="Q56" s="73"/>
      <c r="R56" s="74"/>
      <c r="S56" s="73"/>
      <c r="T56" s="77"/>
      <c r="U56" s="276"/>
    </row>
    <row r="57" spans="1:21" s="272" customFormat="1" ht="18.75" customHeight="1">
      <c r="A57" s="65"/>
      <c r="B57" s="243" t="s">
        <v>35</v>
      </c>
      <c r="C57" s="76">
        <f t="shared" si="13"/>
        <v>0</v>
      </c>
      <c r="D57" s="73"/>
      <c r="E57" s="74"/>
      <c r="F57" s="73"/>
      <c r="G57" s="72"/>
      <c r="H57" s="66">
        <f t="shared" si="14"/>
        <v>0</v>
      </c>
      <c r="I57" s="73"/>
      <c r="J57" s="166"/>
      <c r="K57" s="71">
        <f t="shared" si="15"/>
        <v>0</v>
      </c>
      <c r="L57" s="74"/>
      <c r="M57" s="73"/>
      <c r="N57" s="74"/>
      <c r="O57" s="75">
        <f t="shared" si="16"/>
        <v>0</v>
      </c>
      <c r="P57" s="74"/>
      <c r="Q57" s="73"/>
      <c r="R57" s="74"/>
      <c r="S57" s="73"/>
      <c r="T57" s="77"/>
      <c r="U57" s="282"/>
    </row>
    <row r="58" spans="1:21" ht="18.75" customHeight="1" thickBot="1">
      <c r="A58" s="128"/>
      <c r="B58" s="249" t="s">
        <v>39</v>
      </c>
      <c r="C58" s="89">
        <f t="shared" si="13"/>
        <v>0</v>
      </c>
      <c r="D58" s="86"/>
      <c r="E58" s="87"/>
      <c r="F58" s="86"/>
      <c r="G58" s="85"/>
      <c r="H58" s="79">
        <f t="shared" si="14"/>
        <v>0</v>
      </c>
      <c r="I58" s="86"/>
      <c r="J58" s="167"/>
      <c r="K58" s="84">
        <f t="shared" si="15"/>
        <v>0</v>
      </c>
      <c r="L58" s="87"/>
      <c r="M58" s="86"/>
      <c r="N58" s="87"/>
      <c r="O58" s="88">
        <f t="shared" si="16"/>
        <v>0</v>
      </c>
      <c r="P58" s="87"/>
      <c r="Q58" s="86"/>
      <c r="R58" s="87"/>
      <c r="S58" s="86"/>
      <c r="T58" s="90"/>
      <c r="U58" s="276"/>
    </row>
    <row r="59" spans="1:21" ht="18.75" customHeight="1" thickBot="1">
      <c r="A59" s="283"/>
      <c r="B59" s="213" t="s">
        <v>102</v>
      </c>
      <c r="C59" s="177">
        <f>SUM(C60:C69)</f>
        <v>0</v>
      </c>
      <c r="D59" s="176">
        <f aca="true" t="shared" si="17" ref="D59:T59">SUM(D60:D69)</f>
        <v>0</v>
      </c>
      <c r="E59" s="177">
        <f t="shared" si="17"/>
        <v>0</v>
      </c>
      <c r="F59" s="176">
        <f t="shared" si="17"/>
        <v>0</v>
      </c>
      <c r="G59" s="180">
        <f t="shared" si="17"/>
        <v>0</v>
      </c>
      <c r="H59" s="175">
        <f t="shared" si="17"/>
        <v>0</v>
      </c>
      <c r="I59" s="176">
        <f t="shared" si="17"/>
        <v>0</v>
      </c>
      <c r="J59" s="214">
        <f t="shared" si="17"/>
        <v>0</v>
      </c>
      <c r="K59" s="179">
        <f t="shared" si="17"/>
        <v>0</v>
      </c>
      <c r="L59" s="177">
        <f t="shared" si="17"/>
        <v>0</v>
      </c>
      <c r="M59" s="176">
        <f t="shared" si="17"/>
        <v>0</v>
      </c>
      <c r="N59" s="177">
        <f t="shared" si="17"/>
        <v>0</v>
      </c>
      <c r="O59" s="182">
        <f t="shared" si="17"/>
        <v>0</v>
      </c>
      <c r="P59" s="177">
        <f t="shared" si="17"/>
        <v>0</v>
      </c>
      <c r="Q59" s="176">
        <f t="shared" si="17"/>
        <v>0</v>
      </c>
      <c r="R59" s="176">
        <f t="shared" si="17"/>
        <v>0</v>
      </c>
      <c r="S59" s="177">
        <f t="shared" si="17"/>
        <v>0</v>
      </c>
      <c r="T59" s="178">
        <f t="shared" si="17"/>
        <v>0</v>
      </c>
      <c r="U59" s="276"/>
    </row>
    <row r="60" spans="1:21" ht="18.75" customHeight="1">
      <c r="A60" s="65"/>
      <c r="B60" s="241" t="s">
        <v>25</v>
      </c>
      <c r="C60" s="242">
        <f aca="true" t="shared" si="18" ref="C60:C69">SUM(D60:G60)</f>
        <v>0</v>
      </c>
      <c r="D60" s="61"/>
      <c r="E60" s="62"/>
      <c r="F60" s="61"/>
      <c r="G60" s="60"/>
      <c r="H60" s="56">
        <f aca="true" t="shared" si="19" ref="H60:H69">SUM(I60:J60)</f>
        <v>0</v>
      </c>
      <c r="I60" s="61"/>
      <c r="J60" s="165"/>
      <c r="K60" s="59">
        <f aca="true" t="shared" si="20" ref="K60:K69">SUM(L60:M60)</f>
        <v>0</v>
      </c>
      <c r="L60" s="62"/>
      <c r="M60" s="61"/>
      <c r="N60" s="62"/>
      <c r="O60" s="63">
        <f aca="true" t="shared" si="21" ref="O60:O69">SUM(R60:T60)+P60</f>
        <v>0</v>
      </c>
      <c r="P60" s="62"/>
      <c r="Q60" s="61"/>
      <c r="R60" s="62"/>
      <c r="S60" s="61"/>
      <c r="T60" s="64"/>
      <c r="U60" s="276"/>
    </row>
    <row r="61" spans="1:21" ht="18.75" customHeight="1">
      <c r="A61" s="65"/>
      <c r="B61" s="243" t="s">
        <v>26</v>
      </c>
      <c r="C61" s="76">
        <f t="shared" si="18"/>
        <v>0</v>
      </c>
      <c r="D61" s="73"/>
      <c r="E61" s="74"/>
      <c r="F61" s="73"/>
      <c r="G61" s="72"/>
      <c r="H61" s="66">
        <f t="shared" si="19"/>
        <v>0</v>
      </c>
      <c r="I61" s="73"/>
      <c r="J61" s="166"/>
      <c r="K61" s="71">
        <f t="shared" si="20"/>
        <v>0</v>
      </c>
      <c r="L61" s="74"/>
      <c r="M61" s="73"/>
      <c r="N61" s="74"/>
      <c r="O61" s="75">
        <f t="shared" si="21"/>
        <v>0</v>
      </c>
      <c r="P61" s="74"/>
      <c r="Q61" s="73"/>
      <c r="R61" s="74"/>
      <c r="S61" s="73"/>
      <c r="T61" s="77"/>
      <c r="U61" s="276"/>
    </row>
    <row r="62" spans="1:21" ht="18.75" customHeight="1">
      <c r="A62" s="65"/>
      <c r="B62" s="243" t="s">
        <v>27</v>
      </c>
      <c r="C62" s="76">
        <f t="shared" si="18"/>
        <v>0</v>
      </c>
      <c r="D62" s="73"/>
      <c r="E62" s="74"/>
      <c r="F62" s="73"/>
      <c r="G62" s="72"/>
      <c r="H62" s="66">
        <f t="shared" si="19"/>
        <v>0</v>
      </c>
      <c r="I62" s="73"/>
      <c r="J62" s="166"/>
      <c r="K62" s="71">
        <f t="shared" si="20"/>
        <v>0</v>
      </c>
      <c r="L62" s="74"/>
      <c r="M62" s="73"/>
      <c r="N62" s="74"/>
      <c r="O62" s="75">
        <f t="shared" si="21"/>
        <v>0</v>
      </c>
      <c r="P62" s="74"/>
      <c r="Q62" s="73"/>
      <c r="R62" s="74"/>
      <c r="S62" s="73"/>
      <c r="T62" s="77"/>
      <c r="U62" s="276"/>
    </row>
    <row r="63" spans="1:21" ht="18.75" customHeight="1">
      <c r="A63" s="65"/>
      <c r="B63" s="243" t="s">
        <v>28</v>
      </c>
      <c r="C63" s="76">
        <f t="shared" si="18"/>
        <v>0</v>
      </c>
      <c r="D63" s="73"/>
      <c r="E63" s="74"/>
      <c r="F63" s="73"/>
      <c r="G63" s="72"/>
      <c r="H63" s="66">
        <f t="shared" si="19"/>
        <v>0</v>
      </c>
      <c r="I63" s="73"/>
      <c r="J63" s="166"/>
      <c r="K63" s="71">
        <f t="shared" si="20"/>
        <v>0</v>
      </c>
      <c r="L63" s="74"/>
      <c r="M63" s="73"/>
      <c r="N63" s="74"/>
      <c r="O63" s="75">
        <f t="shared" si="21"/>
        <v>0</v>
      </c>
      <c r="P63" s="74"/>
      <c r="Q63" s="73"/>
      <c r="R63" s="74"/>
      <c r="S63" s="73"/>
      <c r="T63" s="77"/>
      <c r="U63" s="276"/>
    </row>
    <row r="64" spans="1:21" ht="18.75" customHeight="1">
      <c r="A64" s="65"/>
      <c r="B64" s="243" t="s">
        <v>32</v>
      </c>
      <c r="C64" s="76">
        <f t="shared" si="18"/>
        <v>0</v>
      </c>
      <c r="D64" s="73"/>
      <c r="E64" s="74"/>
      <c r="F64" s="73"/>
      <c r="G64" s="72"/>
      <c r="H64" s="66">
        <f t="shared" si="19"/>
        <v>0</v>
      </c>
      <c r="I64" s="73"/>
      <c r="J64" s="166"/>
      <c r="K64" s="71">
        <f t="shared" si="20"/>
        <v>0</v>
      </c>
      <c r="L64" s="74"/>
      <c r="M64" s="73"/>
      <c r="N64" s="74"/>
      <c r="O64" s="75">
        <f t="shared" si="21"/>
        <v>0</v>
      </c>
      <c r="P64" s="74"/>
      <c r="Q64" s="73"/>
      <c r="R64" s="74"/>
      <c r="S64" s="73"/>
      <c r="T64" s="77"/>
      <c r="U64" s="276"/>
    </row>
    <row r="65" spans="1:21" ht="18.75" customHeight="1">
      <c r="A65" s="65"/>
      <c r="B65" s="243" t="s">
        <v>33</v>
      </c>
      <c r="C65" s="76">
        <f t="shared" si="18"/>
        <v>0</v>
      </c>
      <c r="D65" s="73"/>
      <c r="E65" s="74"/>
      <c r="F65" s="73"/>
      <c r="G65" s="72"/>
      <c r="H65" s="66">
        <f t="shared" si="19"/>
        <v>0</v>
      </c>
      <c r="I65" s="73"/>
      <c r="J65" s="166"/>
      <c r="K65" s="71">
        <f t="shared" si="20"/>
        <v>0</v>
      </c>
      <c r="L65" s="74"/>
      <c r="M65" s="73"/>
      <c r="N65" s="74"/>
      <c r="O65" s="75">
        <f t="shared" si="21"/>
        <v>0</v>
      </c>
      <c r="P65" s="74"/>
      <c r="Q65" s="73"/>
      <c r="R65" s="74"/>
      <c r="S65" s="73"/>
      <c r="T65" s="77"/>
      <c r="U65" s="276"/>
    </row>
    <row r="66" spans="1:21" s="264" customFormat="1" ht="18.75" customHeight="1">
      <c r="A66" s="65"/>
      <c r="B66" s="243" t="s">
        <v>34</v>
      </c>
      <c r="C66" s="76">
        <f t="shared" si="18"/>
        <v>0</v>
      </c>
      <c r="D66" s="73"/>
      <c r="E66" s="74"/>
      <c r="F66" s="73"/>
      <c r="G66" s="72"/>
      <c r="H66" s="66">
        <f t="shared" si="19"/>
        <v>0</v>
      </c>
      <c r="I66" s="73"/>
      <c r="J66" s="166"/>
      <c r="K66" s="71">
        <f t="shared" si="20"/>
        <v>0</v>
      </c>
      <c r="L66" s="74"/>
      <c r="M66" s="73"/>
      <c r="N66" s="74"/>
      <c r="O66" s="75">
        <f t="shared" si="21"/>
        <v>0</v>
      </c>
      <c r="P66" s="74"/>
      <c r="Q66" s="73"/>
      <c r="R66" s="74"/>
      <c r="S66" s="73"/>
      <c r="T66" s="77"/>
      <c r="U66" s="278"/>
    </row>
    <row r="67" spans="1:21" s="264" customFormat="1" ht="18.75" customHeight="1">
      <c r="A67" s="65"/>
      <c r="B67" s="243" t="s">
        <v>35</v>
      </c>
      <c r="C67" s="76">
        <f t="shared" si="18"/>
        <v>0</v>
      </c>
      <c r="D67" s="73"/>
      <c r="E67" s="74"/>
      <c r="F67" s="73"/>
      <c r="G67" s="72"/>
      <c r="H67" s="66">
        <f t="shared" si="19"/>
        <v>0</v>
      </c>
      <c r="I67" s="73"/>
      <c r="J67" s="166"/>
      <c r="K67" s="71">
        <f t="shared" si="20"/>
        <v>0</v>
      </c>
      <c r="L67" s="74"/>
      <c r="M67" s="73"/>
      <c r="N67" s="74"/>
      <c r="O67" s="75">
        <f t="shared" si="21"/>
        <v>0</v>
      </c>
      <c r="P67" s="74"/>
      <c r="Q67" s="73"/>
      <c r="R67" s="74"/>
      <c r="S67" s="73"/>
      <c r="T67" s="77"/>
      <c r="U67" s="278"/>
    </row>
    <row r="68" spans="1:21" ht="18.75" customHeight="1">
      <c r="A68" s="65"/>
      <c r="B68" s="249" t="s">
        <v>39</v>
      </c>
      <c r="C68" s="89">
        <f t="shared" si="18"/>
        <v>0</v>
      </c>
      <c r="D68" s="86"/>
      <c r="E68" s="87"/>
      <c r="F68" s="86"/>
      <c r="G68" s="85"/>
      <c r="H68" s="79">
        <f t="shared" si="19"/>
        <v>0</v>
      </c>
      <c r="I68" s="86"/>
      <c r="J68" s="167"/>
      <c r="K68" s="84">
        <f t="shared" si="20"/>
        <v>0</v>
      </c>
      <c r="L68" s="87"/>
      <c r="M68" s="86"/>
      <c r="N68" s="87"/>
      <c r="O68" s="88">
        <f t="shared" si="21"/>
        <v>0</v>
      </c>
      <c r="P68" s="87"/>
      <c r="Q68" s="86"/>
      <c r="R68" s="87"/>
      <c r="S68" s="86"/>
      <c r="T68" s="90"/>
      <c r="U68" s="276"/>
    </row>
    <row r="69" spans="1:21" ht="18.75" customHeight="1" thickBot="1">
      <c r="A69" s="128"/>
      <c r="B69" s="249" t="s">
        <v>40</v>
      </c>
      <c r="C69" s="89">
        <f t="shared" si="18"/>
        <v>0</v>
      </c>
      <c r="D69" s="86"/>
      <c r="E69" s="87"/>
      <c r="F69" s="86"/>
      <c r="G69" s="85"/>
      <c r="H69" s="79">
        <f t="shared" si="19"/>
        <v>0</v>
      </c>
      <c r="I69" s="86"/>
      <c r="J69" s="167"/>
      <c r="K69" s="84">
        <f t="shared" si="20"/>
        <v>0</v>
      </c>
      <c r="L69" s="87"/>
      <c r="M69" s="86"/>
      <c r="N69" s="87"/>
      <c r="O69" s="88">
        <f t="shared" si="21"/>
        <v>0</v>
      </c>
      <c r="P69" s="87"/>
      <c r="Q69" s="86"/>
      <c r="R69" s="87"/>
      <c r="S69" s="86"/>
      <c r="T69" s="90"/>
      <c r="U69" s="276"/>
    </row>
    <row r="70" spans="1:21" ht="18.75" customHeight="1" thickBot="1">
      <c r="A70" s="36"/>
      <c r="B70" s="213" t="s">
        <v>103</v>
      </c>
      <c r="C70" s="177">
        <f>C71+C81</f>
        <v>0</v>
      </c>
      <c r="D70" s="176">
        <f aca="true" t="shared" si="22" ref="D70:T70">D71+D81</f>
        <v>0</v>
      </c>
      <c r="E70" s="177">
        <f t="shared" si="22"/>
        <v>0</v>
      </c>
      <c r="F70" s="176">
        <f t="shared" si="22"/>
        <v>0</v>
      </c>
      <c r="G70" s="177">
        <f t="shared" si="22"/>
        <v>0</v>
      </c>
      <c r="H70" s="175">
        <f t="shared" si="22"/>
        <v>0</v>
      </c>
      <c r="I70" s="176">
        <f t="shared" si="22"/>
        <v>0</v>
      </c>
      <c r="J70" s="214">
        <f t="shared" si="22"/>
        <v>0</v>
      </c>
      <c r="K70" s="179">
        <f t="shared" si="22"/>
        <v>0</v>
      </c>
      <c r="L70" s="177">
        <f t="shared" si="22"/>
        <v>0</v>
      </c>
      <c r="M70" s="176">
        <f t="shared" si="22"/>
        <v>0</v>
      </c>
      <c r="N70" s="177">
        <f t="shared" si="22"/>
        <v>0</v>
      </c>
      <c r="O70" s="182">
        <f t="shared" si="22"/>
        <v>0</v>
      </c>
      <c r="P70" s="177">
        <f t="shared" si="22"/>
        <v>0</v>
      </c>
      <c r="Q70" s="176">
        <f t="shared" si="22"/>
        <v>0</v>
      </c>
      <c r="R70" s="176">
        <f t="shared" si="22"/>
        <v>0</v>
      </c>
      <c r="S70" s="177">
        <f t="shared" si="22"/>
        <v>0</v>
      </c>
      <c r="T70" s="178">
        <f t="shared" si="22"/>
        <v>0</v>
      </c>
      <c r="U70" s="276"/>
    </row>
    <row r="71" spans="1:21" ht="18.75" customHeight="1" thickBot="1">
      <c r="A71" s="284"/>
      <c r="B71" s="240" t="s">
        <v>104</v>
      </c>
      <c r="C71" s="177">
        <f>SUM(C72:C80)</f>
        <v>0</v>
      </c>
      <c r="D71" s="176">
        <f aca="true" t="shared" si="23" ref="D71:T71">SUM(D72:D80)</f>
        <v>0</v>
      </c>
      <c r="E71" s="177">
        <f t="shared" si="23"/>
        <v>0</v>
      </c>
      <c r="F71" s="176">
        <f t="shared" si="23"/>
        <v>0</v>
      </c>
      <c r="G71" s="177">
        <f t="shared" si="23"/>
        <v>0</v>
      </c>
      <c r="H71" s="175">
        <f t="shared" si="23"/>
        <v>0</v>
      </c>
      <c r="I71" s="176">
        <f t="shared" si="23"/>
        <v>0</v>
      </c>
      <c r="J71" s="214">
        <f t="shared" si="23"/>
        <v>0</v>
      </c>
      <c r="K71" s="179">
        <f t="shared" si="23"/>
        <v>0</v>
      </c>
      <c r="L71" s="177">
        <f t="shared" si="23"/>
        <v>0</v>
      </c>
      <c r="M71" s="176">
        <f t="shared" si="23"/>
        <v>0</v>
      </c>
      <c r="N71" s="177">
        <f t="shared" si="23"/>
        <v>0</v>
      </c>
      <c r="O71" s="182">
        <f t="shared" si="23"/>
        <v>0</v>
      </c>
      <c r="P71" s="177">
        <f t="shared" si="23"/>
        <v>0</v>
      </c>
      <c r="Q71" s="176">
        <f t="shared" si="23"/>
        <v>0</v>
      </c>
      <c r="R71" s="176">
        <f t="shared" si="23"/>
        <v>0</v>
      </c>
      <c r="S71" s="177">
        <f t="shared" si="23"/>
        <v>0</v>
      </c>
      <c r="T71" s="178">
        <f t="shared" si="23"/>
        <v>0</v>
      </c>
      <c r="U71" s="276"/>
    </row>
    <row r="72" spans="1:21" ht="18.75" customHeight="1">
      <c r="A72" s="221"/>
      <c r="B72" s="250" t="s">
        <v>105</v>
      </c>
      <c r="C72" s="204">
        <f aca="true" t="shared" si="24" ref="C72:C80">SUM(D72:G72)</f>
        <v>0</v>
      </c>
      <c r="D72" s="201"/>
      <c r="E72" s="202"/>
      <c r="F72" s="201"/>
      <c r="G72" s="217"/>
      <c r="H72" s="200">
        <f aca="true" t="shared" si="25" ref="H72:H80">SUM(I72:J72)</f>
        <v>0</v>
      </c>
      <c r="I72" s="201"/>
      <c r="J72" s="218"/>
      <c r="K72" s="219">
        <f aca="true" t="shared" si="26" ref="K72:K80">SUM(L72:M72)</f>
        <v>0</v>
      </c>
      <c r="L72" s="202"/>
      <c r="M72" s="201"/>
      <c r="N72" s="202"/>
      <c r="O72" s="220">
        <f aca="true" t="shared" si="27" ref="O72:O80">SUM(R72:T72)+P72</f>
        <v>0</v>
      </c>
      <c r="P72" s="202"/>
      <c r="Q72" s="201"/>
      <c r="R72" s="202"/>
      <c r="S72" s="201"/>
      <c r="T72" s="203"/>
      <c r="U72" s="276"/>
    </row>
    <row r="73" spans="1:21" ht="18.75" customHeight="1">
      <c r="A73" s="221"/>
      <c r="B73" s="251" t="s">
        <v>106</v>
      </c>
      <c r="C73" s="223">
        <f t="shared" si="24"/>
        <v>0</v>
      </c>
      <c r="D73" s="224"/>
      <c r="E73" s="225"/>
      <c r="F73" s="224"/>
      <c r="G73" s="226"/>
      <c r="H73" s="227">
        <f t="shared" si="25"/>
        <v>0</v>
      </c>
      <c r="I73" s="224"/>
      <c r="J73" s="228"/>
      <c r="K73" s="229">
        <f t="shared" si="26"/>
        <v>0</v>
      </c>
      <c r="L73" s="225"/>
      <c r="M73" s="224"/>
      <c r="N73" s="225"/>
      <c r="O73" s="230">
        <f t="shared" si="27"/>
        <v>0</v>
      </c>
      <c r="P73" s="225"/>
      <c r="Q73" s="224"/>
      <c r="R73" s="225"/>
      <c r="S73" s="224"/>
      <c r="T73" s="231"/>
      <c r="U73" s="276"/>
    </row>
    <row r="74" spans="1:21" ht="18.75" customHeight="1">
      <c r="A74" s="221"/>
      <c r="B74" s="251" t="s">
        <v>107</v>
      </c>
      <c r="C74" s="223">
        <f t="shared" si="24"/>
        <v>0</v>
      </c>
      <c r="D74" s="224"/>
      <c r="E74" s="225"/>
      <c r="F74" s="224"/>
      <c r="G74" s="226"/>
      <c r="H74" s="227">
        <f t="shared" si="25"/>
        <v>0</v>
      </c>
      <c r="I74" s="224"/>
      <c r="J74" s="228"/>
      <c r="K74" s="229">
        <f t="shared" si="26"/>
        <v>0</v>
      </c>
      <c r="L74" s="225"/>
      <c r="M74" s="224"/>
      <c r="N74" s="225"/>
      <c r="O74" s="230">
        <f t="shared" si="27"/>
        <v>0</v>
      </c>
      <c r="P74" s="225"/>
      <c r="Q74" s="224"/>
      <c r="R74" s="225"/>
      <c r="S74" s="224"/>
      <c r="T74" s="231"/>
      <c r="U74" s="276"/>
    </row>
    <row r="75" spans="1:21" ht="18.75" customHeight="1">
      <c r="A75" s="221"/>
      <c r="B75" s="251" t="s">
        <v>108</v>
      </c>
      <c r="C75" s="223">
        <f t="shared" si="24"/>
        <v>0</v>
      </c>
      <c r="D75" s="224"/>
      <c r="E75" s="225"/>
      <c r="F75" s="224"/>
      <c r="G75" s="226"/>
      <c r="H75" s="227">
        <f t="shared" si="25"/>
        <v>0</v>
      </c>
      <c r="I75" s="224"/>
      <c r="J75" s="228"/>
      <c r="K75" s="229">
        <f t="shared" si="26"/>
        <v>0</v>
      </c>
      <c r="L75" s="225"/>
      <c r="M75" s="224"/>
      <c r="N75" s="225"/>
      <c r="O75" s="230">
        <f t="shared" si="27"/>
        <v>0</v>
      </c>
      <c r="P75" s="225"/>
      <c r="Q75" s="224"/>
      <c r="R75" s="225"/>
      <c r="S75" s="224"/>
      <c r="T75" s="231"/>
      <c r="U75" s="276"/>
    </row>
    <row r="76" spans="1:21" ht="18.75" customHeight="1">
      <c r="A76" s="221"/>
      <c r="B76" s="251" t="s">
        <v>109</v>
      </c>
      <c r="C76" s="223">
        <f t="shared" si="24"/>
        <v>0</v>
      </c>
      <c r="D76" s="224"/>
      <c r="E76" s="225"/>
      <c r="F76" s="224"/>
      <c r="G76" s="226"/>
      <c r="H76" s="227">
        <f t="shared" si="25"/>
        <v>0</v>
      </c>
      <c r="I76" s="224"/>
      <c r="J76" s="228"/>
      <c r="K76" s="229">
        <f t="shared" si="26"/>
        <v>0</v>
      </c>
      <c r="L76" s="225"/>
      <c r="M76" s="224"/>
      <c r="N76" s="225"/>
      <c r="O76" s="230">
        <f t="shared" si="27"/>
        <v>0</v>
      </c>
      <c r="P76" s="225"/>
      <c r="Q76" s="224"/>
      <c r="R76" s="225"/>
      <c r="S76" s="224"/>
      <c r="T76" s="231"/>
      <c r="U76" s="276"/>
    </row>
    <row r="77" spans="1:21" s="264" customFormat="1" ht="18.75" customHeight="1">
      <c r="A77" s="221"/>
      <c r="B77" s="251" t="s">
        <v>110</v>
      </c>
      <c r="C77" s="223">
        <f t="shared" si="24"/>
        <v>0</v>
      </c>
      <c r="D77" s="224"/>
      <c r="E77" s="225"/>
      <c r="F77" s="224"/>
      <c r="G77" s="226"/>
      <c r="H77" s="227">
        <f t="shared" si="25"/>
        <v>0</v>
      </c>
      <c r="I77" s="224"/>
      <c r="J77" s="228"/>
      <c r="K77" s="229">
        <f t="shared" si="26"/>
        <v>0</v>
      </c>
      <c r="L77" s="225"/>
      <c r="M77" s="224"/>
      <c r="N77" s="225"/>
      <c r="O77" s="230">
        <f t="shared" si="27"/>
        <v>0</v>
      </c>
      <c r="P77" s="225"/>
      <c r="Q77" s="224"/>
      <c r="R77" s="225"/>
      <c r="S77" s="224"/>
      <c r="T77" s="231"/>
      <c r="U77" s="278"/>
    </row>
    <row r="78" spans="1:21" ht="18.75" customHeight="1">
      <c r="A78" s="160"/>
      <c r="B78" s="252" t="s">
        <v>111</v>
      </c>
      <c r="C78" s="103">
        <f t="shared" si="24"/>
        <v>0</v>
      </c>
      <c r="D78" s="253"/>
      <c r="E78" s="254"/>
      <c r="F78" s="253"/>
      <c r="G78" s="255"/>
      <c r="H78" s="256">
        <f t="shared" si="25"/>
        <v>0</v>
      </c>
      <c r="I78" s="253"/>
      <c r="J78" s="257"/>
      <c r="K78" s="258">
        <f t="shared" si="26"/>
        <v>0</v>
      </c>
      <c r="L78" s="254"/>
      <c r="M78" s="253"/>
      <c r="N78" s="254"/>
      <c r="O78" s="259">
        <f t="shared" si="27"/>
        <v>0</v>
      </c>
      <c r="P78" s="254"/>
      <c r="Q78" s="253"/>
      <c r="R78" s="254"/>
      <c r="S78" s="253"/>
      <c r="T78" s="260"/>
      <c r="U78" s="276"/>
    </row>
    <row r="79" spans="1:21" ht="18.75" customHeight="1">
      <c r="A79" s="221"/>
      <c r="B79" s="251" t="s">
        <v>112</v>
      </c>
      <c r="C79" s="223">
        <f t="shared" si="24"/>
        <v>0</v>
      </c>
      <c r="D79" s="224"/>
      <c r="E79" s="225"/>
      <c r="F79" s="224"/>
      <c r="G79" s="226"/>
      <c r="H79" s="227">
        <f t="shared" si="25"/>
        <v>0</v>
      </c>
      <c r="I79" s="224"/>
      <c r="J79" s="228"/>
      <c r="K79" s="229">
        <f t="shared" si="26"/>
        <v>0</v>
      </c>
      <c r="L79" s="225"/>
      <c r="M79" s="224"/>
      <c r="N79" s="225"/>
      <c r="O79" s="230">
        <f t="shared" si="27"/>
        <v>0</v>
      </c>
      <c r="P79" s="225"/>
      <c r="Q79" s="224"/>
      <c r="R79" s="225"/>
      <c r="S79" s="224"/>
      <c r="T79" s="231"/>
      <c r="U79" s="276"/>
    </row>
    <row r="80" spans="1:21" ht="18.75" customHeight="1" thickBot="1">
      <c r="A80" s="221"/>
      <c r="B80" s="261" t="s">
        <v>40</v>
      </c>
      <c r="C80" s="209">
        <f t="shared" si="24"/>
        <v>0</v>
      </c>
      <c r="D80" s="206"/>
      <c r="E80" s="207"/>
      <c r="F80" s="206"/>
      <c r="G80" s="236"/>
      <c r="H80" s="205">
        <f t="shared" si="25"/>
        <v>0</v>
      </c>
      <c r="I80" s="206"/>
      <c r="J80" s="237"/>
      <c r="K80" s="238">
        <f t="shared" si="26"/>
        <v>0</v>
      </c>
      <c r="L80" s="207"/>
      <c r="M80" s="206"/>
      <c r="N80" s="207"/>
      <c r="O80" s="239">
        <f t="shared" si="27"/>
        <v>0</v>
      </c>
      <c r="P80" s="207"/>
      <c r="Q80" s="206"/>
      <c r="R80" s="207"/>
      <c r="S80" s="206"/>
      <c r="T80" s="208"/>
      <c r="U80" s="276"/>
    </row>
    <row r="81" spans="1:21" ht="18.75" customHeight="1" thickBot="1">
      <c r="A81" s="273"/>
      <c r="B81" s="240" t="s">
        <v>113</v>
      </c>
      <c r="C81" s="177">
        <f>SUM(C82:C92)</f>
        <v>0</v>
      </c>
      <c r="D81" s="176">
        <f aca="true" t="shared" si="28" ref="D81:T81">SUM(D82:D92)</f>
        <v>0</v>
      </c>
      <c r="E81" s="177">
        <f t="shared" si="28"/>
        <v>0</v>
      </c>
      <c r="F81" s="176">
        <f t="shared" si="28"/>
        <v>0</v>
      </c>
      <c r="G81" s="180">
        <f t="shared" si="28"/>
        <v>0</v>
      </c>
      <c r="H81" s="175">
        <f t="shared" si="28"/>
        <v>0</v>
      </c>
      <c r="I81" s="176">
        <f t="shared" si="28"/>
        <v>0</v>
      </c>
      <c r="J81" s="214">
        <f t="shared" si="28"/>
        <v>0</v>
      </c>
      <c r="K81" s="179">
        <f t="shared" si="28"/>
        <v>0</v>
      </c>
      <c r="L81" s="177">
        <f t="shared" si="28"/>
        <v>0</v>
      </c>
      <c r="M81" s="176">
        <f t="shared" si="28"/>
        <v>0</v>
      </c>
      <c r="N81" s="177">
        <f t="shared" si="28"/>
        <v>0</v>
      </c>
      <c r="O81" s="182">
        <f t="shared" si="28"/>
        <v>0</v>
      </c>
      <c r="P81" s="177">
        <f t="shared" si="28"/>
        <v>0</v>
      </c>
      <c r="Q81" s="176">
        <f t="shared" si="28"/>
        <v>0</v>
      </c>
      <c r="R81" s="176">
        <f t="shared" si="28"/>
        <v>0</v>
      </c>
      <c r="S81" s="177">
        <f t="shared" si="28"/>
        <v>0</v>
      </c>
      <c r="T81" s="178">
        <f t="shared" si="28"/>
        <v>0</v>
      </c>
      <c r="U81" s="276"/>
    </row>
    <row r="82" spans="1:21" ht="18.75" customHeight="1">
      <c r="A82" s="221"/>
      <c r="B82" s="250" t="s">
        <v>105</v>
      </c>
      <c r="C82" s="204">
        <f aca="true" t="shared" si="29" ref="C82:C92">SUM(D82:G82)</f>
        <v>0</v>
      </c>
      <c r="D82" s="201"/>
      <c r="E82" s="202"/>
      <c r="F82" s="201"/>
      <c r="G82" s="217"/>
      <c r="H82" s="200">
        <f aca="true" t="shared" si="30" ref="H82:H92">SUM(I82:J82)</f>
        <v>0</v>
      </c>
      <c r="I82" s="201"/>
      <c r="J82" s="218"/>
      <c r="K82" s="219">
        <f aca="true" t="shared" si="31" ref="K82:K92">SUM(L82:M82)</f>
        <v>0</v>
      </c>
      <c r="L82" s="202"/>
      <c r="M82" s="201"/>
      <c r="N82" s="202"/>
      <c r="O82" s="220">
        <f aca="true" t="shared" si="32" ref="O82:O92">SUM(R82:T82)+P82</f>
        <v>0</v>
      </c>
      <c r="P82" s="202"/>
      <c r="Q82" s="201"/>
      <c r="R82" s="202"/>
      <c r="S82" s="201"/>
      <c r="T82" s="203"/>
      <c r="U82" s="276"/>
    </row>
    <row r="83" spans="1:21" ht="18.75" customHeight="1">
      <c r="A83" s="221"/>
      <c r="B83" s="251" t="s">
        <v>106</v>
      </c>
      <c r="C83" s="223">
        <f t="shared" si="29"/>
        <v>0</v>
      </c>
      <c r="D83" s="224"/>
      <c r="E83" s="225"/>
      <c r="F83" s="224"/>
      <c r="G83" s="226"/>
      <c r="H83" s="227">
        <f t="shared" si="30"/>
        <v>0</v>
      </c>
      <c r="I83" s="224"/>
      <c r="J83" s="228"/>
      <c r="K83" s="229">
        <f t="shared" si="31"/>
        <v>0</v>
      </c>
      <c r="L83" s="225"/>
      <c r="M83" s="224"/>
      <c r="N83" s="225"/>
      <c r="O83" s="230">
        <f t="shared" si="32"/>
        <v>0</v>
      </c>
      <c r="P83" s="225"/>
      <c r="Q83" s="224"/>
      <c r="R83" s="225"/>
      <c r="S83" s="224"/>
      <c r="T83" s="231"/>
      <c r="U83" s="276"/>
    </row>
    <row r="84" spans="1:21" ht="18.75" customHeight="1">
      <c r="A84" s="221"/>
      <c r="B84" s="251" t="s">
        <v>107</v>
      </c>
      <c r="C84" s="223">
        <f t="shared" si="29"/>
        <v>0</v>
      </c>
      <c r="D84" s="224"/>
      <c r="E84" s="225"/>
      <c r="F84" s="224"/>
      <c r="G84" s="226"/>
      <c r="H84" s="227">
        <f t="shared" si="30"/>
        <v>0</v>
      </c>
      <c r="I84" s="224"/>
      <c r="J84" s="228"/>
      <c r="K84" s="229">
        <f t="shared" si="31"/>
        <v>0</v>
      </c>
      <c r="L84" s="225"/>
      <c r="M84" s="224"/>
      <c r="N84" s="225"/>
      <c r="O84" s="230">
        <f t="shared" si="32"/>
        <v>0</v>
      </c>
      <c r="P84" s="225"/>
      <c r="Q84" s="224"/>
      <c r="R84" s="225"/>
      <c r="S84" s="224"/>
      <c r="T84" s="231"/>
      <c r="U84" s="276"/>
    </row>
    <row r="85" spans="1:21" ht="18.75" customHeight="1">
      <c r="A85" s="221"/>
      <c r="B85" s="251" t="s">
        <v>108</v>
      </c>
      <c r="C85" s="223">
        <f t="shared" si="29"/>
        <v>0</v>
      </c>
      <c r="D85" s="224"/>
      <c r="E85" s="225"/>
      <c r="F85" s="224"/>
      <c r="G85" s="226"/>
      <c r="H85" s="227">
        <f t="shared" si="30"/>
        <v>0</v>
      </c>
      <c r="I85" s="224"/>
      <c r="J85" s="228"/>
      <c r="K85" s="229">
        <f t="shared" si="31"/>
        <v>0</v>
      </c>
      <c r="L85" s="225"/>
      <c r="M85" s="224"/>
      <c r="N85" s="225"/>
      <c r="O85" s="230">
        <f t="shared" si="32"/>
        <v>0</v>
      </c>
      <c r="P85" s="225"/>
      <c r="Q85" s="224"/>
      <c r="R85" s="225"/>
      <c r="S85" s="224"/>
      <c r="T85" s="231"/>
      <c r="U85" s="276"/>
    </row>
    <row r="86" spans="1:21" ht="18.75" customHeight="1">
      <c r="A86" s="221"/>
      <c r="B86" s="251" t="s">
        <v>109</v>
      </c>
      <c r="C86" s="223">
        <f t="shared" si="29"/>
        <v>0</v>
      </c>
      <c r="D86" s="224"/>
      <c r="E86" s="225"/>
      <c r="F86" s="224"/>
      <c r="G86" s="226"/>
      <c r="H86" s="227">
        <f t="shared" si="30"/>
        <v>0</v>
      </c>
      <c r="I86" s="224"/>
      <c r="J86" s="228"/>
      <c r="K86" s="229">
        <f t="shared" si="31"/>
        <v>0</v>
      </c>
      <c r="L86" s="225"/>
      <c r="M86" s="224"/>
      <c r="N86" s="225"/>
      <c r="O86" s="230">
        <f t="shared" si="32"/>
        <v>0</v>
      </c>
      <c r="P86" s="225"/>
      <c r="Q86" s="224"/>
      <c r="R86" s="225"/>
      <c r="S86" s="224"/>
      <c r="T86" s="231"/>
      <c r="U86" s="276"/>
    </row>
    <row r="87" spans="1:21" ht="18.75" customHeight="1">
      <c r="A87" s="221"/>
      <c r="B87" s="251" t="s">
        <v>114</v>
      </c>
      <c r="C87" s="223">
        <f t="shared" si="29"/>
        <v>0</v>
      </c>
      <c r="D87" s="224"/>
      <c r="E87" s="225"/>
      <c r="F87" s="224"/>
      <c r="G87" s="226"/>
      <c r="H87" s="227">
        <f t="shared" si="30"/>
        <v>0</v>
      </c>
      <c r="I87" s="224"/>
      <c r="J87" s="228"/>
      <c r="K87" s="229">
        <f t="shared" si="31"/>
        <v>0</v>
      </c>
      <c r="L87" s="225"/>
      <c r="M87" s="224"/>
      <c r="N87" s="225"/>
      <c r="O87" s="230">
        <f t="shared" si="32"/>
        <v>0</v>
      </c>
      <c r="P87" s="225"/>
      <c r="Q87" s="224"/>
      <c r="R87" s="225"/>
      <c r="S87" s="224"/>
      <c r="T87" s="231"/>
      <c r="U87" s="276"/>
    </row>
    <row r="88" spans="1:21" ht="18.75" customHeight="1">
      <c r="A88" s="221"/>
      <c r="B88" s="251" t="s">
        <v>110</v>
      </c>
      <c r="C88" s="223">
        <f t="shared" si="29"/>
        <v>0</v>
      </c>
      <c r="D88" s="224"/>
      <c r="E88" s="225"/>
      <c r="F88" s="224"/>
      <c r="G88" s="226"/>
      <c r="H88" s="227">
        <f t="shared" si="30"/>
        <v>0</v>
      </c>
      <c r="I88" s="224"/>
      <c r="J88" s="228"/>
      <c r="K88" s="229">
        <f t="shared" si="31"/>
        <v>0</v>
      </c>
      <c r="L88" s="225"/>
      <c r="M88" s="224"/>
      <c r="N88" s="225"/>
      <c r="O88" s="230">
        <f t="shared" si="32"/>
        <v>0</v>
      </c>
      <c r="P88" s="225"/>
      <c r="Q88" s="224"/>
      <c r="R88" s="225"/>
      <c r="S88" s="224"/>
      <c r="T88" s="231"/>
      <c r="U88" s="276"/>
    </row>
    <row r="89" spans="1:21" s="264" customFormat="1" ht="18.75" customHeight="1">
      <c r="A89" s="221"/>
      <c r="B89" s="251" t="s">
        <v>111</v>
      </c>
      <c r="C89" s="223">
        <f t="shared" si="29"/>
        <v>0</v>
      </c>
      <c r="D89" s="224"/>
      <c r="E89" s="225"/>
      <c r="F89" s="224"/>
      <c r="G89" s="226"/>
      <c r="H89" s="227">
        <f t="shared" si="30"/>
        <v>0</v>
      </c>
      <c r="I89" s="224"/>
      <c r="J89" s="228"/>
      <c r="K89" s="229">
        <f t="shared" si="31"/>
        <v>0</v>
      </c>
      <c r="L89" s="225"/>
      <c r="M89" s="224"/>
      <c r="N89" s="225"/>
      <c r="O89" s="230">
        <f t="shared" si="32"/>
        <v>0</v>
      </c>
      <c r="P89" s="225"/>
      <c r="Q89" s="224"/>
      <c r="R89" s="225"/>
      <c r="S89" s="224"/>
      <c r="T89" s="231"/>
      <c r="U89" s="278"/>
    </row>
    <row r="90" spans="1:20" ht="15.75">
      <c r="A90" s="221"/>
      <c r="B90" s="251" t="s">
        <v>112</v>
      </c>
      <c r="C90" s="223">
        <f t="shared" si="29"/>
        <v>0</v>
      </c>
      <c r="D90" s="224"/>
      <c r="E90" s="225"/>
      <c r="F90" s="224"/>
      <c r="G90" s="226"/>
      <c r="H90" s="227">
        <f t="shared" si="30"/>
        <v>0</v>
      </c>
      <c r="I90" s="224"/>
      <c r="J90" s="228"/>
      <c r="K90" s="229">
        <f t="shared" si="31"/>
        <v>0</v>
      </c>
      <c r="L90" s="225"/>
      <c r="M90" s="224"/>
      <c r="N90" s="225"/>
      <c r="O90" s="230">
        <f t="shared" si="32"/>
        <v>0</v>
      </c>
      <c r="P90" s="225"/>
      <c r="Q90" s="224"/>
      <c r="R90" s="225"/>
      <c r="S90" s="224"/>
      <c r="T90" s="231"/>
    </row>
    <row r="91" spans="1:20" ht="20.25" customHeight="1">
      <c r="A91" s="221"/>
      <c r="B91" s="251" t="s">
        <v>115</v>
      </c>
      <c r="C91" s="223">
        <f t="shared" si="29"/>
        <v>0</v>
      </c>
      <c r="D91" s="224"/>
      <c r="E91" s="225"/>
      <c r="F91" s="224"/>
      <c r="G91" s="226"/>
      <c r="H91" s="227">
        <f t="shared" si="30"/>
        <v>0</v>
      </c>
      <c r="I91" s="224"/>
      <c r="J91" s="228"/>
      <c r="K91" s="229">
        <f t="shared" si="31"/>
        <v>0</v>
      </c>
      <c r="L91" s="225"/>
      <c r="M91" s="224"/>
      <c r="N91" s="225"/>
      <c r="O91" s="230">
        <f t="shared" si="32"/>
        <v>0</v>
      </c>
      <c r="P91" s="225"/>
      <c r="Q91" s="224"/>
      <c r="R91" s="225"/>
      <c r="S91" s="224"/>
      <c r="T91" s="231"/>
    </row>
    <row r="92" spans="1:20" ht="20.25" customHeight="1" thickBot="1">
      <c r="A92" s="233"/>
      <c r="B92" s="261" t="s">
        <v>40</v>
      </c>
      <c r="C92" s="209">
        <f t="shared" si="29"/>
        <v>0</v>
      </c>
      <c r="D92" s="206"/>
      <c r="E92" s="207"/>
      <c r="F92" s="206"/>
      <c r="G92" s="236"/>
      <c r="H92" s="205">
        <f t="shared" si="30"/>
        <v>0</v>
      </c>
      <c r="I92" s="206"/>
      <c r="J92" s="237"/>
      <c r="K92" s="238">
        <f t="shared" si="31"/>
        <v>0</v>
      </c>
      <c r="L92" s="207"/>
      <c r="M92" s="206"/>
      <c r="N92" s="207"/>
      <c r="O92" s="239">
        <f t="shared" si="32"/>
        <v>0</v>
      </c>
      <c r="P92" s="207"/>
      <c r="Q92" s="206"/>
      <c r="R92" s="207"/>
      <c r="S92" s="206"/>
      <c r="T92" s="208"/>
    </row>
    <row r="93" spans="1:20" ht="20.25" customHeight="1" thickBot="1">
      <c r="A93" s="36"/>
      <c r="B93" s="4" t="s">
        <v>81</v>
      </c>
      <c r="C93" s="177">
        <f aca="true" t="shared" si="33" ref="C93:T93">C11+C14+C29+C35+C39+C43+C47</f>
        <v>0</v>
      </c>
      <c r="D93" s="176">
        <f t="shared" si="33"/>
        <v>0</v>
      </c>
      <c r="E93" s="177">
        <f t="shared" si="33"/>
        <v>0</v>
      </c>
      <c r="F93" s="176">
        <f t="shared" si="33"/>
        <v>0</v>
      </c>
      <c r="G93" s="180">
        <f t="shared" si="33"/>
        <v>0</v>
      </c>
      <c r="H93" s="175">
        <f t="shared" si="33"/>
        <v>0</v>
      </c>
      <c r="I93" s="176">
        <f t="shared" si="33"/>
        <v>0</v>
      </c>
      <c r="J93" s="214">
        <f t="shared" si="33"/>
        <v>0</v>
      </c>
      <c r="K93" s="179">
        <f t="shared" si="33"/>
        <v>0</v>
      </c>
      <c r="L93" s="177">
        <f t="shared" si="33"/>
        <v>0</v>
      </c>
      <c r="M93" s="176">
        <f t="shared" si="33"/>
        <v>0</v>
      </c>
      <c r="N93" s="177">
        <f t="shared" si="33"/>
        <v>0</v>
      </c>
      <c r="O93" s="182">
        <f t="shared" si="33"/>
        <v>0</v>
      </c>
      <c r="P93" s="177">
        <f t="shared" si="33"/>
        <v>0</v>
      </c>
      <c r="Q93" s="176">
        <f t="shared" si="33"/>
        <v>0</v>
      </c>
      <c r="R93" s="176">
        <f t="shared" si="33"/>
        <v>0</v>
      </c>
      <c r="S93" s="177">
        <f t="shared" si="33"/>
        <v>0</v>
      </c>
      <c r="T93" s="178">
        <f t="shared" si="33"/>
        <v>0</v>
      </c>
    </row>
    <row r="94" spans="2:17" ht="15.75">
      <c r="B94" s="89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9" s="6" customFormat="1" ht="15.75">
      <c r="A95" s="5"/>
      <c r="B95" s="163" t="s">
        <v>253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485" t="s">
        <v>258</v>
      </c>
      <c r="O95" s="1485"/>
      <c r="P95" s="1485"/>
      <c r="Q95" s="1485"/>
      <c r="R95" s="1485"/>
      <c r="S95" s="1485"/>
    </row>
    <row r="96" spans="1:19" s="6" customFormat="1" ht="15.75">
      <c r="A96" s="5"/>
      <c r="B96" s="524" t="s">
        <v>254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486" t="s">
        <v>257</v>
      </c>
      <c r="O96" s="1486"/>
      <c r="P96" s="1486"/>
      <c r="Q96" s="1486"/>
      <c r="R96" s="1486"/>
      <c r="S96" s="1486"/>
    </row>
    <row r="97" spans="1:19" s="6" customFormat="1" ht="15.75">
      <c r="A97" s="5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485" t="s">
        <v>256</v>
      </c>
      <c r="O97" s="1485"/>
      <c r="P97" s="1485"/>
      <c r="Q97" s="1485"/>
      <c r="R97" s="1485"/>
      <c r="S97" s="1485"/>
    </row>
    <row r="98" spans="1:16" s="6" customFormat="1" ht="15.75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582"/>
      <c r="O98" s="582"/>
      <c r="P98" s="582"/>
    </row>
    <row r="99" spans="1:16" s="2" customFormat="1" ht="15.75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s="2" customFormat="1" ht="15.7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s="2" customFormat="1" ht="15.75">
      <c r="A101" s="1"/>
      <c r="B101" s="1486"/>
      <c r="C101" s="1486"/>
      <c r="D101" s="3"/>
      <c r="E101" s="3"/>
      <c r="F101" s="3"/>
      <c r="G101" s="3"/>
      <c r="H101" s="3"/>
      <c r="I101" s="3"/>
      <c r="J101" s="3"/>
      <c r="K101" s="3"/>
      <c r="M101" s="3"/>
      <c r="N101" s="3"/>
      <c r="O101" s="3"/>
      <c r="P101" s="3"/>
    </row>
    <row r="102" spans="1:15" s="2" customFormat="1" ht="15.75">
      <c r="A102" s="1"/>
      <c r="C102" s="3"/>
      <c r="G102" s="3"/>
      <c r="J102" s="3"/>
      <c r="N102" s="3"/>
      <c r="O102" s="3"/>
    </row>
    <row r="103" spans="1:15" s="2" customFormat="1" ht="15.75">
      <c r="A103" s="1"/>
      <c r="C103" s="3"/>
      <c r="G103" s="3"/>
      <c r="J103" s="3"/>
      <c r="N103" s="3"/>
      <c r="O103" s="3"/>
    </row>
    <row r="104" spans="1:15" s="2" customFormat="1" ht="15.75">
      <c r="A104" s="1"/>
      <c r="C104" s="3"/>
      <c r="G104" s="3"/>
      <c r="J104" s="3"/>
      <c r="N104" s="3"/>
      <c r="O104" s="3"/>
    </row>
    <row r="105" spans="1:15" s="314" customFormat="1" ht="15.75">
      <c r="A105" s="315"/>
      <c r="C105" s="316"/>
      <c r="G105" s="316"/>
      <c r="J105" s="316"/>
      <c r="N105" s="316"/>
      <c r="O105" s="316"/>
    </row>
  </sheetData>
  <sheetProtection/>
  <mergeCells count="28">
    <mergeCell ref="C8:C9"/>
    <mergeCell ref="K7:N7"/>
    <mergeCell ref="O7:T7"/>
    <mergeCell ref="K8:M8"/>
    <mergeCell ref="N8:N9"/>
    <mergeCell ref="O8:O9"/>
    <mergeCell ref="P8:Q8"/>
    <mergeCell ref="S8:T8"/>
    <mergeCell ref="B101:C101"/>
    <mergeCell ref="N95:S95"/>
    <mergeCell ref="E8:E9"/>
    <mergeCell ref="F8:G8"/>
    <mergeCell ref="R8:R9"/>
    <mergeCell ref="A1:D1"/>
    <mergeCell ref="R1:S1"/>
    <mergeCell ref="A2:D2"/>
    <mergeCell ref="A4:T4"/>
    <mergeCell ref="I8:I9"/>
    <mergeCell ref="A7:A9"/>
    <mergeCell ref="D8:D9"/>
    <mergeCell ref="H8:H9"/>
    <mergeCell ref="A5:T5"/>
    <mergeCell ref="N96:S96"/>
    <mergeCell ref="N97:S97"/>
    <mergeCell ref="J8:J9"/>
    <mergeCell ref="C7:G7"/>
    <mergeCell ref="H7:J7"/>
    <mergeCell ref="B7:B9"/>
  </mergeCells>
  <printOptions/>
  <pageMargins left="0.52" right="0.21" top="0.33" bottom="0.35" header="0.26" footer="0.22"/>
  <pageSetup horizontalDpi="600" verticalDpi="600" orientation="landscape" paperSize="9" r:id="rId2"/>
  <headerFooter alignWithMargins="0">
    <oddFooter>&amp;R&amp;A_Trang 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3.421875" style="163" customWidth="1"/>
    <col min="2" max="2" width="24.8515625" style="17" bestFit="1" customWidth="1"/>
    <col min="3" max="3" width="6.00390625" style="40" customWidth="1"/>
    <col min="4" max="6" width="6.00390625" style="17" customWidth="1"/>
    <col min="7" max="7" width="6.8515625" style="17" customWidth="1"/>
    <col min="8" max="8" width="6.00390625" style="40" customWidth="1"/>
    <col min="9" max="9" width="6.00390625" style="17" customWidth="1"/>
    <col min="10" max="10" width="7.421875" style="17" customWidth="1"/>
    <col min="11" max="11" width="6.00390625" style="40" customWidth="1"/>
    <col min="12" max="12" width="6.00390625" style="17" customWidth="1"/>
    <col min="13" max="13" width="7.57421875" style="17" customWidth="1"/>
    <col min="14" max="14" width="6.8515625" style="17" customWidth="1"/>
    <col min="15" max="15" width="6.00390625" style="40" customWidth="1"/>
    <col min="16" max="16" width="6.00390625" style="17" customWidth="1"/>
    <col min="17" max="17" width="6.57421875" style="17" customWidth="1"/>
    <col min="18" max="19" width="6.00390625" style="17" customWidth="1"/>
    <col min="20" max="20" width="6.421875" style="17" customWidth="1"/>
    <col min="21" max="16384" width="9.140625" style="17" customWidth="1"/>
  </cols>
  <sheetData>
    <row r="1" spans="1:20" s="2" customFormat="1" ht="15.75">
      <c r="A1" s="1514" t="s">
        <v>143</v>
      </c>
      <c r="B1" s="1514"/>
      <c r="C1" s="1514"/>
      <c r="D1" s="294"/>
      <c r="E1" s="294"/>
      <c r="F1" s="294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1516" t="s">
        <v>409</v>
      </c>
      <c r="S1" s="1516"/>
      <c r="T1" s="1516"/>
    </row>
    <row r="2" spans="1:17" s="2" customFormat="1" ht="16.5">
      <c r="A2" s="1514" t="s">
        <v>295</v>
      </c>
      <c r="B2" s="1514"/>
      <c r="C2" s="1514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172"/>
    </row>
    <row r="3" spans="1:20" s="2" customFormat="1" ht="16.5">
      <c r="A3" s="171"/>
      <c r="B3" s="172"/>
      <c r="C3" s="172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172"/>
      <c r="R3" s="295"/>
      <c r="S3" s="295"/>
      <c r="T3" s="295"/>
    </row>
    <row r="4" spans="1:20" s="2" customFormat="1" ht="18.75">
      <c r="A4" s="1557" t="s">
        <v>407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/>
    </row>
    <row r="5" spans="1:20" ht="18.75" customHeight="1">
      <c r="A5" s="1557" t="s">
        <v>437</v>
      </c>
      <c r="B5" s="1512"/>
      <c r="C5" s="1512"/>
      <c r="D5" s="1512"/>
      <c r="E5" s="1512"/>
      <c r="F5" s="1512"/>
      <c r="G5" s="1512"/>
      <c r="H5" s="1512"/>
      <c r="I5" s="1512"/>
      <c r="J5" s="1512"/>
      <c r="K5" s="1512"/>
      <c r="L5" s="1512"/>
      <c r="M5" s="1512"/>
      <c r="N5" s="1512"/>
      <c r="O5" s="1512"/>
      <c r="P5" s="1512"/>
      <c r="Q5" s="1512"/>
      <c r="R5" s="1512"/>
      <c r="S5" s="1512"/>
      <c r="T5" s="1512"/>
    </row>
    <row r="6" ht="13.5" thickBot="1"/>
    <row r="7" spans="1:20" s="2" customFormat="1" ht="27.75" customHeight="1">
      <c r="A7" s="1396" t="s">
        <v>53</v>
      </c>
      <c r="B7" s="1398" t="s">
        <v>47</v>
      </c>
      <c r="C7" s="1411" t="s">
        <v>450</v>
      </c>
      <c r="D7" s="1412"/>
      <c r="E7" s="1412"/>
      <c r="F7" s="1413"/>
      <c r="G7" s="1413"/>
      <c r="H7" s="1418" t="s">
        <v>451</v>
      </c>
      <c r="I7" s="1412"/>
      <c r="J7" s="1419"/>
      <c r="K7" s="1418" t="s">
        <v>48</v>
      </c>
      <c r="L7" s="1412"/>
      <c r="M7" s="1412"/>
      <c r="N7" s="1419"/>
      <c r="O7" s="1420" t="s">
        <v>14</v>
      </c>
      <c r="P7" s="1412"/>
      <c r="Q7" s="1412"/>
      <c r="R7" s="1412"/>
      <c r="S7" s="1413"/>
      <c r="T7" s="1419"/>
    </row>
    <row r="8" spans="1:20" s="2" customFormat="1" ht="27" customHeight="1">
      <c r="A8" s="1397"/>
      <c r="B8" s="1399"/>
      <c r="C8" s="1401" t="s">
        <v>49</v>
      </c>
      <c r="D8" s="1403" t="s">
        <v>50</v>
      </c>
      <c r="E8" s="1403" t="s">
        <v>188</v>
      </c>
      <c r="F8" s="1408" t="s">
        <v>168</v>
      </c>
      <c r="G8" s="1409"/>
      <c r="H8" s="1405" t="s">
        <v>49</v>
      </c>
      <c r="I8" s="1403" t="s">
        <v>50</v>
      </c>
      <c r="J8" s="1415" t="s">
        <v>168</v>
      </c>
      <c r="K8" s="1405" t="s">
        <v>82</v>
      </c>
      <c r="L8" s="1422"/>
      <c r="M8" s="1422"/>
      <c r="N8" s="1415" t="s">
        <v>83</v>
      </c>
      <c r="O8" s="1405" t="s">
        <v>49</v>
      </c>
      <c r="P8" s="1403" t="s">
        <v>51</v>
      </c>
      <c r="Q8" s="1403"/>
      <c r="R8" s="1403" t="s">
        <v>188</v>
      </c>
      <c r="S8" s="1408" t="s">
        <v>168</v>
      </c>
      <c r="T8" s="1409"/>
    </row>
    <row r="9" spans="1:20" s="2" customFormat="1" ht="28.5" customHeight="1" thickBot="1">
      <c r="A9" s="1397"/>
      <c r="B9" s="1400"/>
      <c r="C9" s="1402"/>
      <c r="D9" s="1404"/>
      <c r="E9" s="1404"/>
      <c r="F9" s="198" t="s">
        <v>189</v>
      </c>
      <c r="G9" s="299" t="s">
        <v>52</v>
      </c>
      <c r="H9" s="1406"/>
      <c r="I9" s="1404"/>
      <c r="J9" s="1416"/>
      <c r="K9" s="291" t="s">
        <v>49</v>
      </c>
      <c r="L9" s="198" t="s">
        <v>50</v>
      </c>
      <c r="M9" s="198" t="s">
        <v>169</v>
      </c>
      <c r="N9" s="1421"/>
      <c r="O9" s="1407"/>
      <c r="P9" s="16" t="s">
        <v>49</v>
      </c>
      <c r="Q9" s="16" t="s">
        <v>192</v>
      </c>
      <c r="R9" s="1410"/>
      <c r="S9" s="16" t="s">
        <v>189</v>
      </c>
      <c r="T9" s="368" t="s">
        <v>52</v>
      </c>
    </row>
    <row r="10" spans="1:20" s="35" customFormat="1" ht="12" thickBot="1">
      <c r="A10" s="22">
        <v>1</v>
      </c>
      <c r="B10" s="22">
        <v>2</v>
      </c>
      <c r="C10" s="25">
        <v>3</v>
      </c>
      <c r="D10" s="24">
        <v>4</v>
      </c>
      <c r="E10" s="25">
        <v>5</v>
      </c>
      <c r="F10" s="24">
        <v>6</v>
      </c>
      <c r="G10" s="28">
        <v>7</v>
      </c>
      <c r="H10" s="23">
        <v>8</v>
      </c>
      <c r="I10" s="24">
        <v>9</v>
      </c>
      <c r="J10" s="212">
        <v>10</v>
      </c>
      <c r="K10" s="27">
        <v>11</v>
      </c>
      <c r="L10" s="25">
        <v>12</v>
      </c>
      <c r="M10" s="24">
        <v>13</v>
      </c>
      <c r="N10" s="25">
        <v>14</v>
      </c>
      <c r="O10" s="169">
        <v>15</v>
      </c>
      <c r="P10" s="25">
        <v>16</v>
      </c>
      <c r="Q10" s="24">
        <v>17</v>
      </c>
      <c r="R10" s="25">
        <v>18</v>
      </c>
      <c r="S10" s="24">
        <v>19</v>
      </c>
      <c r="T10" s="26">
        <v>20</v>
      </c>
    </row>
    <row r="11" spans="1:20" s="40" customFormat="1" ht="18" customHeight="1" thickBot="1">
      <c r="A11" s="36">
        <v>1</v>
      </c>
      <c r="B11" s="924" t="s">
        <v>117</v>
      </c>
      <c r="C11" s="177">
        <f>SUM(C12:C13)</f>
        <v>0</v>
      </c>
      <c r="D11" s="176">
        <f>SUM(D12:D13)</f>
        <v>0</v>
      </c>
      <c r="E11" s="177">
        <f aca="true" t="shared" si="0" ref="E11:T11">SUM(E12:E13)</f>
        <v>0</v>
      </c>
      <c r="F11" s="176">
        <f t="shared" si="0"/>
        <v>0</v>
      </c>
      <c r="G11" s="180">
        <f t="shared" si="0"/>
        <v>0</v>
      </c>
      <c r="H11" s="175">
        <f t="shared" si="0"/>
        <v>0</v>
      </c>
      <c r="I11" s="176">
        <f t="shared" si="0"/>
        <v>0</v>
      </c>
      <c r="J11" s="214">
        <f t="shared" si="0"/>
        <v>0</v>
      </c>
      <c r="K11" s="179">
        <f t="shared" si="0"/>
        <v>0</v>
      </c>
      <c r="L11" s="177">
        <f t="shared" si="0"/>
        <v>0</v>
      </c>
      <c r="M11" s="176">
        <f t="shared" si="0"/>
        <v>0</v>
      </c>
      <c r="N11" s="177">
        <f t="shared" si="0"/>
        <v>0</v>
      </c>
      <c r="O11" s="182">
        <f t="shared" si="0"/>
        <v>0</v>
      </c>
      <c r="P11" s="177">
        <f t="shared" si="0"/>
        <v>0</v>
      </c>
      <c r="Q11" s="176">
        <f t="shared" si="0"/>
        <v>0</v>
      </c>
      <c r="R11" s="177">
        <f t="shared" si="0"/>
        <v>0</v>
      </c>
      <c r="S11" s="176">
        <f t="shared" si="0"/>
        <v>0</v>
      </c>
      <c r="T11" s="178">
        <f t="shared" si="0"/>
        <v>0</v>
      </c>
    </row>
    <row r="12" spans="1:27" ht="18" customHeight="1">
      <c r="A12" s="215"/>
      <c r="B12" s="925" t="s">
        <v>94</v>
      </c>
      <c r="C12" s="204">
        <f>SUM(D12:G12)</f>
        <v>0</v>
      </c>
      <c r="D12" s="201"/>
      <c r="E12" s="202"/>
      <c r="F12" s="201"/>
      <c r="G12" s="217"/>
      <c r="H12" s="200">
        <f>SUM(I12:J12)</f>
        <v>0</v>
      </c>
      <c r="I12" s="201"/>
      <c r="J12" s="202"/>
      <c r="K12" s="302">
        <f>SUM(L12:M12)</f>
        <v>0</v>
      </c>
      <c r="L12" s="303">
        <f>IF(I12&gt;D12,I12-D12,0)</f>
        <v>0</v>
      </c>
      <c r="M12" s="285">
        <f>IF(J12&gt;SUM(F12:G12),J12-SUM(F12:G12),0)</f>
        <v>0</v>
      </c>
      <c r="N12" s="286">
        <f>F12</f>
        <v>0</v>
      </c>
      <c r="O12" s="220">
        <f>SUM(R12:T12)+P12</f>
        <v>0</v>
      </c>
      <c r="P12" s="202">
        <f>IF(I12&lt;D12,D12-I12,0)</f>
        <v>0</v>
      </c>
      <c r="Q12" s="201"/>
      <c r="R12" s="224">
        <f>E12</f>
        <v>0</v>
      </c>
      <c r="S12" s="225"/>
      <c r="T12" s="203"/>
      <c r="U12" s="163"/>
      <c r="V12" s="163"/>
      <c r="W12" s="163"/>
      <c r="X12" s="163"/>
      <c r="Y12" s="163"/>
      <c r="Z12" s="163"/>
      <c r="AA12" s="163"/>
    </row>
    <row r="13" spans="1:27" ht="18" customHeight="1" thickBot="1">
      <c r="A13" s="221"/>
      <c r="B13" s="926" t="s">
        <v>95</v>
      </c>
      <c r="C13" s="223">
        <f>SUM(D13:G13)</f>
        <v>0</v>
      </c>
      <c r="D13" s="224"/>
      <c r="E13" s="225"/>
      <c r="F13" s="224"/>
      <c r="G13" s="226"/>
      <c r="H13" s="227">
        <f>SUM(I13:J13)</f>
        <v>0</v>
      </c>
      <c r="I13" s="224"/>
      <c r="J13" s="225"/>
      <c r="K13" s="230">
        <f>SUM(L13:M13)</f>
        <v>0</v>
      </c>
      <c r="L13" s="225">
        <f>IF(I13&gt;D13,I13-D13,0)</f>
        <v>0</v>
      </c>
      <c r="M13" s="224">
        <f>IF(J13&gt;SUM(F13:G13),J13-SUM(F13:G13),0)</f>
        <v>0</v>
      </c>
      <c r="N13" s="228">
        <f>F13</f>
        <v>0</v>
      </c>
      <c r="O13" s="230">
        <f>SUM(R13:T13)+P13</f>
        <v>0</v>
      </c>
      <c r="P13" s="225">
        <f>IF(I13&lt;D13,D13-I13,0)</f>
        <v>0</v>
      </c>
      <c r="Q13" s="224"/>
      <c r="R13" s="224">
        <f>E13</f>
        <v>0</v>
      </c>
      <c r="S13" s="225"/>
      <c r="T13" s="231"/>
      <c r="U13" s="163"/>
      <c r="V13" s="163"/>
      <c r="W13" s="163"/>
      <c r="X13" s="163"/>
      <c r="Y13" s="163"/>
      <c r="Z13" s="163"/>
      <c r="AA13" s="163"/>
    </row>
    <row r="14" spans="1:20" s="40" customFormat="1" ht="18" customHeight="1" thickBot="1">
      <c r="A14" s="36">
        <v>2</v>
      </c>
      <c r="B14" s="924" t="s">
        <v>403</v>
      </c>
      <c r="C14" s="177">
        <f aca="true" t="shared" si="1" ref="C14:T14">SUM(C15:C28)</f>
        <v>0</v>
      </c>
      <c r="D14" s="176">
        <f t="shared" si="1"/>
        <v>0</v>
      </c>
      <c r="E14" s="177">
        <f t="shared" si="1"/>
        <v>0</v>
      </c>
      <c r="F14" s="176">
        <f t="shared" si="1"/>
        <v>0</v>
      </c>
      <c r="G14" s="180">
        <f t="shared" si="1"/>
        <v>0</v>
      </c>
      <c r="H14" s="175">
        <f t="shared" si="1"/>
        <v>0</v>
      </c>
      <c r="I14" s="176">
        <f t="shared" si="1"/>
        <v>0</v>
      </c>
      <c r="J14" s="214">
        <f t="shared" si="1"/>
        <v>0</v>
      </c>
      <c r="K14" s="179">
        <f t="shared" si="1"/>
        <v>0</v>
      </c>
      <c r="L14" s="177">
        <f t="shared" si="1"/>
        <v>0</v>
      </c>
      <c r="M14" s="176">
        <f t="shared" si="1"/>
        <v>0</v>
      </c>
      <c r="N14" s="177">
        <f t="shared" si="1"/>
        <v>0</v>
      </c>
      <c r="O14" s="182">
        <f t="shared" si="1"/>
        <v>0</v>
      </c>
      <c r="P14" s="177">
        <f t="shared" si="1"/>
        <v>0</v>
      </c>
      <c r="Q14" s="176">
        <f t="shared" si="1"/>
        <v>0</v>
      </c>
      <c r="R14" s="177">
        <f t="shared" si="1"/>
        <v>0</v>
      </c>
      <c r="S14" s="176">
        <f t="shared" si="1"/>
        <v>0</v>
      </c>
      <c r="T14" s="178">
        <f t="shared" si="1"/>
        <v>0</v>
      </c>
    </row>
    <row r="15" spans="1:27" ht="18" customHeight="1">
      <c r="A15" s="221"/>
      <c r="B15" s="926" t="s">
        <v>119</v>
      </c>
      <c r="C15" s="223">
        <f>SUM(D15:G15)</f>
        <v>0</v>
      </c>
      <c r="D15" s="224"/>
      <c r="E15" s="225"/>
      <c r="F15" s="224"/>
      <c r="G15" s="226"/>
      <c r="H15" s="227">
        <f>SUM(I15:J15)</f>
        <v>0</v>
      </c>
      <c r="I15" s="224"/>
      <c r="J15" s="225"/>
      <c r="K15" s="230">
        <f>SUM(L15:M15)</f>
        <v>0</v>
      </c>
      <c r="L15" s="225">
        <f>IF(I15&gt;D15,I15-D15,0)</f>
        <v>0</v>
      </c>
      <c r="M15" s="224">
        <f>IF(J15&gt;SUM(F15:G15),J15-SUM(F15:G15),0)</f>
        <v>0</v>
      </c>
      <c r="N15" s="228">
        <f>F15</f>
        <v>0</v>
      </c>
      <c r="O15" s="230">
        <f>SUM(R15:T15)+P15</f>
        <v>0</v>
      </c>
      <c r="P15" s="225">
        <f>IF(I15&lt;D15,D15-I15,0)</f>
        <v>0</v>
      </c>
      <c r="Q15" s="224"/>
      <c r="R15" s="224">
        <f>E15</f>
        <v>0</v>
      </c>
      <c r="S15" s="225"/>
      <c r="T15" s="231"/>
      <c r="U15" s="163"/>
      <c r="V15" s="163"/>
      <c r="W15" s="163"/>
      <c r="X15" s="163"/>
      <c r="Y15" s="163"/>
      <c r="Z15" s="163"/>
      <c r="AA15" s="163"/>
    </row>
    <row r="16" spans="1:27" ht="18" customHeight="1">
      <c r="A16" s="221"/>
      <c r="B16" s="926" t="s">
        <v>120</v>
      </c>
      <c r="C16" s="223">
        <f aca="true" t="shared" si="2" ref="C16:C31">SUM(D16:G16)</f>
        <v>0</v>
      </c>
      <c r="D16" s="224"/>
      <c r="E16" s="225"/>
      <c r="F16" s="224"/>
      <c r="G16" s="226"/>
      <c r="H16" s="227">
        <f aca="true" t="shared" si="3" ref="H16:H31">SUM(I16:J16)</f>
        <v>0</v>
      </c>
      <c r="I16" s="224"/>
      <c r="J16" s="225"/>
      <c r="K16" s="230">
        <f>SUM(L16:M16)</f>
        <v>0</v>
      </c>
      <c r="L16" s="225">
        <f>IF(I16&gt;D16,I16-D16,0)</f>
        <v>0</v>
      </c>
      <c r="M16" s="224">
        <f>IF(J16&gt;SUM(F16:G16),J16-SUM(F16:G16),0)</f>
        <v>0</v>
      </c>
      <c r="N16" s="228">
        <f>F16</f>
        <v>0</v>
      </c>
      <c r="O16" s="230">
        <f>SUM(R16:T16)+P16</f>
        <v>0</v>
      </c>
      <c r="P16" s="225">
        <f>IF(I16&lt;D16,D16-I16,0)</f>
        <v>0</v>
      </c>
      <c r="Q16" s="224"/>
      <c r="R16" s="224">
        <f>E16</f>
        <v>0</v>
      </c>
      <c r="S16" s="225"/>
      <c r="T16" s="231"/>
      <c r="U16" s="163"/>
      <c r="V16" s="163"/>
      <c r="W16" s="163"/>
      <c r="X16" s="163"/>
      <c r="Y16" s="163"/>
      <c r="Z16" s="163"/>
      <c r="AA16" s="163"/>
    </row>
    <row r="17" spans="1:27" ht="18" customHeight="1">
      <c r="A17" s="221"/>
      <c r="B17" s="926" t="s">
        <v>18</v>
      </c>
      <c r="C17" s="223">
        <f t="shared" si="2"/>
        <v>0</v>
      </c>
      <c r="D17" s="224"/>
      <c r="E17" s="225"/>
      <c r="F17" s="224"/>
      <c r="G17" s="226"/>
      <c r="H17" s="227">
        <f t="shared" si="3"/>
        <v>0</v>
      </c>
      <c r="I17" s="224"/>
      <c r="J17" s="225"/>
      <c r="K17" s="230">
        <f>SUM(L17:M17)</f>
        <v>0</v>
      </c>
      <c r="L17" s="225">
        <f>IF(I17&gt;D17,I17-D17,0)</f>
        <v>0</v>
      </c>
      <c r="M17" s="224">
        <f>IF(J17&gt;SUM(F17:G17),J17-SUM(F17:G17),0)</f>
        <v>0</v>
      </c>
      <c r="N17" s="228">
        <f>F17</f>
        <v>0</v>
      </c>
      <c r="O17" s="230">
        <f>SUM(R17:T17)+P17</f>
        <v>0</v>
      </c>
      <c r="P17" s="225">
        <f>IF(I17&lt;D17,D17-I17,0)</f>
        <v>0</v>
      </c>
      <c r="Q17" s="224"/>
      <c r="R17" s="224">
        <f>E17</f>
        <v>0</v>
      </c>
      <c r="S17" s="225"/>
      <c r="T17" s="231"/>
      <c r="U17" s="163"/>
      <c r="V17" s="163"/>
      <c r="W17" s="163"/>
      <c r="X17" s="163"/>
      <c r="Y17" s="163"/>
      <c r="Z17" s="163"/>
      <c r="AA17" s="163"/>
    </row>
    <row r="18" spans="1:27" ht="18" customHeight="1">
      <c r="A18" s="221"/>
      <c r="B18" s="926" t="s">
        <v>180</v>
      </c>
      <c r="C18" s="223">
        <f t="shared" si="2"/>
        <v>0</v>
      </c>
      <c r="D18" s="224"/>
      <c r="E18" s="225"/>
      <c r="F18" s="224"/>
      <c r="G18" s="226"/>
      <c r="H18" s="227">
        <f t="shared" si="3"/>
        <v>0</v>
      </c>
      <c r="I18" s="224"/>
      <c r="J18" s="225"/>
      <c r="K18" s="230">
        <f>SUM(L18:M18)</f>
        <v>0</v>
      </c>
      <c r="L18" s="225">
        <f>IF(I18&gt;D18,I18-D18,0)</f>
        <v>0</v>
      </c>
      <c r="M18" s="224">
        <f>IF(J18&gt;SUM(F18:G18),J18-SUM(F18:G18),0)</f>
        <v>0</v>
      </c>
      <c r="N18" s="228">
        <f>F18</f>
        <v>0</v>
      </c>
      <c r="O18" s="230">
        <f>SUM(R18:T18)+P18</f>
        <v>0</v>
      </c>
      <c r="P18" s="225">
        <f>IF(I18&lt;D18,D18-I18,0)</f>
        <v>0</v>
      </c>
      <c r="Q18" s="224"/>
      <c r="R18" s="224">
        <f>E18</f>
        <v>0</v>
      </c>
      <c r="S18" s="225"/>
      <c r="T18" s="231"/>
      <c r="U18" s="163"/>
      <c r="V18" s="163"/>
      <c r="W18" s="163"/>
      <c r="X18" s="163"/>
      <c r="Y18" s="163"/>
      <c r="Z18" s="163"/>
      <c r="AA18" s="163"/>
    </row>
    <row r="19" spans="1:27" ht="18" customHeight="1">
      <c r="A19" s="221"/>
      <c r="B19" s="926" t="s">
        <v>19</v>
      </c>
      <c r="C19" s="223">
        <f t="shared" si="2"/>
        <v>0</v>
      </c>
      <c r="D19" s="224"/>
      <c r="E19" s="225"/>
      <c r="F19" s="224"/>
      <c r="G19" s="226"/>
      <c r="H19" s="227">
        <f t="shared" si="3"/>
        <v>0</v>
      </c>
      <c r="I19" s="224"/>
      <c r="J19" s="225"/>
      <c r="K19" s="230">
        <f aca="true" t="shared" si="4" ref="K19:K24">SUM(L19:M19)</f>
        <v>0</v>
      </c>
      <c r="L19" s="225">
        <f aca="true" t="shared" si="5" ref="L19:L24">IF(I19&gt;D19,I19-D19,0)</f>
        <v>0</v>
      </c>
      <c r="M19" s="224">
        <f aca="true" t="shared" si="6" ref="M19:M24">IF(J19&gt;SUM(F19:G19),J19-SUM(F19:G19),0)</f>
        <v>0</v>
      </c>
      <c r="N19" s="228">
        <f aca="true" t="shared" si="7" ref="N19:N24">F19</f>
        <v>0</v>
      </c>
      <c r="O19" s="230">
        <f aca="true" t="shared" si="8" ref="O19:O24">SUM(R19:T19)+P19</f>
        <v>0</v>
      </c>
      <c r="P19" s="225">
        <f aca="true" t="shared" si="9" ref="P19:P24">IF(I19&lt;D19,D19-I19,0)</f>
        <v>0</v>
      </c>
      <c r="Q19" s="224"/>
      <c r="R19" s="224">
        <f aca="true" t="shared" si="10" ref="R19:R24">E19</f>
        <v>0</v>
      </c>
      <c r="S19" s="225"/>
      <c r="T19" s="231"/>
      <c r="U19" s="163"/>
      <c r="V19" s="163"/>
      <c r="W19" s="163"/>
      <c r="X19" s="163"/>
      <c r="Y19" s="163"/>
      <c r="Z19" s="163"/>
      <c r="AA19" s="163"/>
    </row>
    <row r="20" spans="1:27" ht="18" customHeight="1">
      <c r="A20" s="221"/>
      <c r="B20" s="926" t="s">
        <v>20</v>
      </c>
      <c r="C20" s="223">
        <f t="shared" si="2"/>
        <v>0</v>
      </c>
      <c r="D20" s="224"/>
      <c r="E20" s="225"/>
      <c r="F20" s="224"/>
      <c r="G20" s="226"/>
      <c r="H20" s="227">
        <f t="shared" si="3"/>
        <v>0</v>
      </c>
      <c r="I20" s="224"/>
      <c r="J20" s="225"/>
      <c r="K20" s="230">
        <f t="shared" si="4"/>
        <v>0</v>
      </c>
      <c r="L20" s="225">
        <f t="shared" si="5"/>
        <v>0</v>
      </c>
      <c r="M20" s="224">
        <f t="shared" si="6"/>
        <v>0</v>
      </c>
      <c r="N20" s="228">
        <f t="shared" si="7"/>
        <v>0</v>
      </c>
      <c r="O20" s="230">
        <f t="shared" si="8"/>
        <v>0</v>
      </c>
      <c r="P20" s="225">
        <f t="shared" si="9"/>
        <v>0</v>
      </c>
      <c r="Q20" s="224"/>
      <c r="R20" s="224">
        <f t="shared" si="10"/>
        <v>0</v>
      </c>
      <c r="S20" s="225"/>
      <c r="T20" s="231"/>
      <c r="U20" s="163"/>
      <c r="V20" s="163"/>
      <c r="W20" s="163"/>
      <c r="X20" s="163"/>
      <c r="Y20" s="163"/>
      <c r="Z20" s="163"/>
      <c r="AA20" s="163"/>
    </row>
    <row r="21" spans="1:27" ht="18" customHeight="1">
      <c r="A21" s="221"/>
      <c r="B21" s="926" t="s">
        <v>181</v>
      </c>
      <c r="C21" s="223">
        <f t="shared" si="2"/>
        <v>0</v>
      </c>
      <c r="D21" s="224"/>
      <c r="E21" s="225"/>
      <c r="F21" s="224"/>
      <c r="G21" s="226"/>
      <c r="H21" s="227">
        <f t="shared" si="3"/>
        <v>0</v>
      </c>
      <c r="I21" s="224"/>
      <c r="J21" s="225"/>
      <c r="K21" s="230">
        <f t="shared" si="4"/>
        <v>0</v>
      </c>
      <c r="L21" s="225">
        <f t="shared" si="5"/>
        <v>0</v>
      </c>
      <c r="M21" s="224">
        <f t="shared" si="6"/>
        <v>0</v>
      </c>
      <c r="N21" s="228">
        <f t="shared" si="7"/>
        <v>0</v>
      </c>
      <c r="O21" s="230">
        <f t="shared" si="8"/>
        <v>0</v>
      </c>
      <c r="P21" s="225">
        <f t="shared" si="9"/>
        <v>0</v>
      </c>
      <c r="Q21" s="224"/>
      <c r="R21" s="224">
        <f t="shared" si="10"/>
        <v>0</v>
      </c>
      <c r="S21" s="225"/>
      <c r="T21" s="231"/>
      <c r="U21" s="163"/>
      <c r="V21" s="163"/>
      <c r="W21" s="163"/>
      <c r="X21" s="163"/>
      <c r="Y21" s="163"/>
      <c r="Z21" s="163"/>
      <c r="AA21" s="163"/>
    </row>
    <row r="22" spans="1:27" ht="18" customHeight="1">
      <c r="A22" s="221"/>
      <c r="B22" s="926" t="s">
        <v>44</v>
      </c>
      <c r="C22" s="223">
        <f t="shared" si="2"/>
        <v>0</v>
      </c>
      <c r="D22" s="224"/>
      <c r="E22" s="225"/>
      <c r="F22" s="224"/>
      <c r="G22" s="226"/>
      <c r="H22" s="227">
        <f t="shared" si="3"/>
        <v>0</v>
      </c>
      <c r="I22" s="224"/>
      <c r="J22" s="225"/>
      <c r="K22" s="230">
        <f t="shared" si="4"/>
        <v>0</v>
      </c>
      <c r="L22" s="225">
        <f t="shared" si="5"/>
        <v>0</v>
      </c>
      <c r="M22" s="224">
        <f t="shared" si="6"/>
        <v>0</v>
      </c>
      <c r="N22" s="228">
        <f t="shared" si="7"/>
        <v>0</v>
      </c>
      <c r="O22" s="230">
        <f t="shared" si="8"/>
        <v>0</v>
      </c>
      <c r="P22" s="225">
        <f t="shared" si="9"/>
        <v>0</v>
      </c>
      <c r="Q22" s="224"/>
      <c r="R22" s="224">
        <f t="shared" si="10"/>
        <v>0</v>
      </c>
      <c r="S22" s="225"/>
      <c r="T22" s="231"/>
      <c r="U22" s="163"/>
      <c r="V22" s="163"/>
      <c r="W22" s="163"/>
      <c r="X22" s="163"/>
      <c r="Y22" s="163"/>
      <c r="Z22" s="163"/>
      <c r="AA22" s="163"/>
    </row>
    <row r="23" spans="1:27" ht="18" customHeight="1">
      <c r="A23" s="221"/>
      <c r="B23" s="926" t="s">
        <v>22</v>
      </c>
      <c r="C23" s="223">
        <f t="shared" si="2"/>
        <v>0</v>
      </c>
      <c r="D23" s="224"/>
      <c r="E23" s="225"/>
      <c r="F23" s="224"/>
      <c r="G23" s="226"/>
      <c r="H23" s="227">
        <f t="shared" si="3"/>
        <v>0</v>
      </c>
      <c r="I23" s="224"/>
      <c r="J23" s="225"/>
      <c r="K23" s="230">
        <f t="shared" si="4"/>
        <v>0</v>
      </c>
      <c r="L23" s="225">
        <f t="shared" si="5"/>
        <v>0</v>
      </c>
      <c r="M23" s="224">
        <f t="shared" si="6"/>
        <v>0</v>
      </c>
      <c r="N23" s="228">
        <f t="shared" si="7"/>
        <v>0</v>
      </c>
      <c r="O23" s="230">
        <f t="shared" si="8"/>
        <v>0</v>
      </c>
      <c r="P23" s="225">
        <f t="shared" si="9"/>
        <v>0</v>
      </c>
      <c r="Q23" s="224"/>
      <c r="R23" s="224">
        <f t="shared" si="10"/>
        <v>0</v>
      </c>
      <c r="S23" s="225"/>
      <c r="T23" s="231"/>
      <c r="U23" s="163"/>
      <c r="V23" s="163"/>
      <c r="W23" s="163"/>
      <c r="X23" s="163"/>
      <c r="Y23" s="163"/>
      <c r="Z23" s="163"/>
      <c r="AA23" s="163"/>
    </row>
    <row r="24" spans="1:27" ht="18" customHeight="1">
      <c r="A24" s="221"/>
      <c r="B24" s="926" t="s">
        <v>23</v>
      </c>
      <c r="C24" s="223">
        <f t="shared" si="2"/>
        <v>0</v>
      </c>
      <c r="D24" s="224"/>
      <c r="E24" s="225"/>
      <c r="F24" s="224"/>
      <c r="G24" s="226"/>
      <c r="H24" s="227">
        <f t="shared" si="3"/>
        <v>0</v>
      </c>
      <c r="I24" s="224"/>
      <c r="J24" s="225"/>
      <c r="K24" s="230">
        <f t="shared" si="4"/>
        <v>0</v>
      </c>
      <c r="L24" s="225">
        <f t="shared" si="5"/>
        <v>0</v>
      </c>
      <c r="M24" s="224">
        <f t="shared" si="6"/>
        <v>0</v>
      </c>
      <c r="N24" s="228">
        <f t="shared" si="7"/>
        <v>0</v>
      </c>
      <c r="O24" s="230">
        <f t="shared" si="8"/>
        <v>0</v>
      </c>
      <c r="P24" s="225">
        <f t="shared" si="9"/>
        <v>0</v>
      </c>
      <c r="Q24" s="224"/>
      <c r="R24" s="224">
        <f t="shared" si="10"/>
        <v>0</v>
      </c>
      <c r="S24" s="225"/>
      <c r="T24" s="231"/>
      <c r="U24" s="163"/>
      <c r="V24" s="163"/>
      <c r="W24" s="163"/>
      <c r="X24" s="163"/>
      <c r="Y24" s="163"/>
      <c r="Z24" s="163"/>
      <c r="AA24" s="163"/>
    </row>
    <row r="25" spans="1:27" ht="18" customHeight="1">
      <c r="A25" s="221"/>
      <c r="B25" s="926" t="s">
        <v>190</v>
      </c>
      <c r="C25" s="223">
        <f t="shared" si="2"/>
        <v>0</v>
      </c>
      <c r="D25" s="224"/>
      <c r="E25" s="225"/>
      <c r="F25" s="224"/>
      <c r="G25" s="226"/>
      <c r="H25" s="227">
        <f t="shared" si="3"/>
        <v>0</v>
      </c>
      <c r="I25" s="224"/>
      <c r="J25" s="225"/>
      <c r="K25" s="230">
        <f>SUM(L25:M25)</f>
        <v>0</v>
      </c>
      <c r="L25" s="225">
        <f>IF(I25&gt;D25,I25-D25,0)</f>
        <v>0</v>
      </c>
      <c r="M25" s="224">
        <f>IF(J25&gt;SUM(F25:G25),J25-SUM(F25:G25),0)</f>
        <v>0</v>
      </c>
      <c r="N25" s="228">
        <f>F25</f>
        <v>0</v>
      </c>
      <c r="O25" s="230">
        <f>SUM(R25:T25)+P25</f>
        <v>0</v>
      </c>
      <c r="P25" s="225">
        <f>IF(I25&lt;D25,D25-I25,0)</f>
        <v>0</v>
      </c>
      <c r="Q25" s="224"/>
      <c r="R25" s="224">
        <f>E25</f>
        <v>0</v>
      </c>
      <c r="S25" s="225"/>
      <c r="T25" s="231"/>
      <c r="U25" s="163"/>
      <c r="V25" s="163"/>
      <c r="W25" s="163"/>
      <c r="X25" s="163"/>
      <c r="Y25" s="163"/>
      <c r="Z25" s="163"/>
      <c r="AA25" s="163"/>
    </row>
    <row r="26" spans="1:27" ht="18" customHeight="1">
      <c r="A26" s="221"/>
      <c r="B26" s="926" t="s">
        <v>191</v>
      </c>
      <c r="C26" s="223">
        <f t="shared" si="2"/>
        <v>0</v>
      </c>
      <c r="D26" s="224"/>
      <c r="E26" s="225"/>
      <c r="F26" s="224"/>
      <c r="G26" s="226"/>
      <c r="H26" s="227">
        <f t="shared" si="3"/>
        <v>0</v>
      </c>
      <c r="I26" s="224"/>
      <c r="J26" s="225"/>
      <c r="K26" s="230">
        <f>SUM(L26:M26)</f>
        <v>0</v>
      </c>
      <c r="L26" s="225">
        <f>IF(I26&gt;D26,I26-D26,0)</f>
        <v>0</v>
      </c>
      <c r="M26" s="224">
        <f>IF(J26&gt;SUM(F26:G26),J26-SUM(F26:G26),0)</f>
        <v>0</v>
      </c>
      <c r="N26" s="228">
        <f>F26</f>
        <v>0</v>
      </c>
      <c r="O26" s="230">
        <f>SUM(R26:T26)+P26</f>
        <v>0</v>
      </c>
      <c r="P26" s="225">
        <f>IF(I26&lt;D26,D26-I26,0)</f>
        <v>0</v>
      </c>
      <c r="Q26" s="224"/>
      <c r="R26" s="224">
        <f>E26</f>
        <v>0</v>
      </c>
      <c r="S26" s="225"/>
      <c r="T26" s="231"/>
      <c r="U26" s="163"/>
      <c r="V26" s="163"/>
      <c r="W26" s="163"/>
      <c r="X26" s="163"/>
      <c r="Y26" s="163"/>
      <c r="Z26" s="163"/>
      <c r="AA26" s="163"/>
    </row>
    <row r="27" spans="1:27" ht="18" customHeight="1">
      <c r="A27" s="221"/>
      <c r="B27" s="926" t="s">
        <v>97</v>
      </c>
      <c r="C27" s="223">
        <f t="shared" si="2"/>
        <v>0</v>
      </c>
      <c r="D27" s="224"/>
      <c r="E27" s="225"/>
      <c r="F27" s="224"/>
      <c r="G27" s="226"/>
      <c r="H27" s="227">
        <f t="shared" si="3"/>
        <v>0</v>
      </c>
      <c r="I27" s="224"/>
      <c r="J27" s="225"/>
      <c r="K27" s="230">
        <f>SUM(L27:M27)</f>
        <v>0</v>
      </c>
      <c r="L27" s="225">
        <f>IF(I27&gt;D27,I27-D27,0)</f>
        <v>0</v>
      </c>
      <c r="M27" s="224">
        <f>IF(J27&gt;SUM(F27:G27),J27-SUM(F27:G27),0)</f>
        <v>0</v>
      </c>
      <c r="N27" s="228">
        <f>F27</f>
        <v>0</v>
      </c>
      <c r="O27" s="230">
        <f>SUM(R27:T27)+P27</f>
        <v>0</v>
      </c>
      <c r="P27" s="225">
        <f>IF(I27&lt;D27,D27-I27,0)</f>
        <v>0</v>
      </c>
      <c r="Q27" s="224"/>
      <c r="R27" s="224">
        <f>E27</f>
        <v>0</v>
      </c>
      <c r="S27" s="225"/>
      <c r="T27" s="231"/>
      <c r="U27" s="163"/>
      <c r="V27" s="163"/>
      <c r="W27" s="163"/>
      <c r="X27" s="163"/>
      <c r="Y27" s="163"/>
      <c r="Z27" s="163"/>
      <c r="AA27" s="163"/>
    </row>
    <row r="28" spans="1:27" ht="18" customHeight="1" thickBot="1">
      <c r="A28" s="221"/>
      <c r="B28" s="926" t="s">
        <v>126</v>
      </c>
      <c r="C28" s="223">
        <f t="shared" si="2"/>
        <v>0</v>
      </c>
      <c r="D28" s="224"/>
      <c r="E28" s="225"/>
      <c r="F28" s="224"/>
      <c r="G28" s="226"/>
      <c r="H28" s="227">
        <f t="shared" si="3"/>
        <v>0</v>
      </c>
      <c r="I28" s="224"/>
      <c r="J28" s="225"/>
      <c r="K28" s="230">
        <f>SUM(L28:M28)</f>
        <v>0</v>
      </c>
      <c r="L28" s="225">
        <f>IF(I28&gt;D28,I28-D28,0)</f>
        <v>0</v>
      </c>
      <c r="M28" s="224">
        <f>IF(J28&gt;SUM(F28:G28),J28-SUM(F28:G28),0)</f>
        <v>0</v>
      </c>
      <c r="N28" s="228">
        <f>F28</f>
        <v>0</v>
      </c>
      <c r="O28" s="230">
        <f>SUM(R28:T28)+P28</f>
        <v>0</v>
      </c>
      <c r="P28" s="225">
        <f>IF(I28&lt;D28,D28-I28,0)</f>
        <v>0</v>
      </c>
      <c r="Q28" s="224"/>
      <c r="R28" s="224">
        <f>E28</f>
        <v>0</v>
      </c>
      <c r="S28" s="225"/>
      <c r="T28" s="231"/>
      <c r="U28" s="163"/>
      <c r="V28" s="163"/>
      <c r="W28" s="163"/>
      <c r="X28" s="163"/>
      <c r="Y28" s="163"/>
      <c r="Z28" s="163"/>
      <c r="AA28" s="163"/>
    </row>
    <row r="29" spans="1:20" ht="18" customHeight="1" thickBot="1">
      <c r="A29" s="36">
        <v>3</v>
      </c>
      <c r="B29" s="924" t="s">
        <v>46</v>
      </c>
      <c r="C29" s="177">
        <f>SUM(C30:C31)</f>
        <v>0</v>
      </c>
      <c r="D29" s="176">
        <f aca="true" t="shared" si="11" ref="D29:T29">SUM(D30:D31)</f>
        <v>0</v>
      </c>
      <c r="E29" s="177">
        <f t="shared" si="11"/>
        <v>0</v>
      </c>
      <c r="F29" s="176">
        <f t="shared" si="11"/>
        <v>0</v>
      </c>
      <c r="G29" s="180">
        <f t="shared" si="11"/>
        <v>0</v>
      </c>
      <c r="H29" s="175">
        <f t="shared" si="11"/>
        <v>0</v>
      </c>
      <c r="I29" s="176">
        <f t="shared" si="11"/>
        <v>0</v>
      </c>
      <c r="J29" s="214">
        <f t="shared" si="11"/>
        <v>0</v>
      </c>
      <c r="K29" s="179">
        <f t="shared" si="11"/>
        <v>0</v>
      </c>
      <c r="L29" s="177">
        <f t="shared" si="11"/>
        <v>0</v>
      </c>
      <c r="M29" s="176">
        <f t="shared" si="11"/>
        <v>0</v>
      </c>
      <c r="N29" s="177">
        <f t="shared" si="11"/>
        <v>0</v>
      </c>
      <c r="O29" s="182">
        <f t="shared" si="11"/>
        <v>0</v>
      </c>
      <c r="P29" s="177">
        <f t="shared" si="11"/>
        <v>0</v>
      </c>
      <c r="Q29" s="176">
        <f t="shared" si="11"/>
        <v>0</v>
      </c>
      <c r="R29" s="177">
        <f t="shared" si="11"/>
        <v>0</v>
      </c>
      <c r="S29" s="176">
        <f t="shared" si="11"/>
        <v>0</v>
      </c>
      <c r="T29" s="178">
        <f t="shared" si="11"/>
        <v>0</v>
      </c>
    </row>
    <row r="30" spans="1:27" ht="18" customHeight="1">
      <c r="A30" s="221"/>
      <c r="B30" s="241" t="s">
        <v>98</v>
      </c>
      <c r="C30" s="223">
        <f t="shared" si="2"/>
        <v>0</v>
      </c>
      <c r="D30" s="224"/>
      <c r="E30" s="225"/>
      <c r="F30" s="224"/>
      <c r="G30" s="226"/>
      <c r="H30" s="227">
        <f t="shared" si="3"/>
        <v>0</v>
      </c>
      <c r="I30" s="224"/>
      <c r="J30" s="225"/>
      <c r="K30" s="230">
        <f>SUM(L30:M30)</f>
        <v>0</v>
      </c>
      <c r="L30" s="225">
        <f>IF(I30&gt;D30,I30-D30,0)</f>
        <v>0</v>
      </c>
      <c r="M30" s="224">
        <f>IF(J30&gt;SUM(F30:G30),J30-SUM(F30:G30),0)</f>
        <v>0</v>
      </c>
      <c r="N30" s="228">
        <f>F30</f>
        <v>0</v>
      </c>
      <c r="O30" s="230">
        <f>SUM(R30:T30)+P30</f>
        <v>0</v>
      </c>
      <c r="P30" s="225">
        <f>IF(I30&lt;D30,D30-I30,0)</f>
        <v>0</v>
      </c>
      <c r="Q30" s="224"/>
      <c r="R30" s="224">
        <f>E30</f>
        <v>0</v>
      </c>
      <c r="S30" s="225"/>
      <c r="T30" s="231"/>
      <c r="U30" s="163"/>
      <c r="V30" s="163"/>
      <c r="W30" s="163"/>
      <c r="X30" s="163"/>
      <c r="Y30" s="163"/>
      <c r="Z30" s="163"/>
      <c r="AA30" s="163"/>
    </row>
    <row r="31" spans="1:27" ht="18" customHeight="1" thickBot="1">
      <c r="A31" s="221"/>
      <c r="B31" s="244" t="s">
        <v>179</v>
      </c>
      <c r="C31" s="223">
        <f t="shared" si="2"/>
        <v>0</v>
      </c>
      <c r="D31" s="224"/>
      <c r="E31" s="225"/>
      <c r="F31" s="224"/>
      <c r="G31" s="226"/>
      <c r="H31" s="227">
        <f t="shared" si="3"/>
        <v>0</v>
      </c>
      <c r="I31" s="224"/>
      <c r="J31" s="225"/>
      <c r="K31" s="230">
        <f>SUM(L31:M31)</f>
        <v>0</v>
      </c>
      <c r="L31" s="225">
        <f>IF(I31&gt;D31,I31-D31,0)</f>
        <v>0</v>
      </c>
      <c r="M31" s="224">
        <f>IF(J31&gt;SUM(F31:G31),J31-SUM(F31:G31),0)</f>
        <v>0</v>
      </c>
      <c r="N31" s="228">
        <f>F31</f>
        <v>0</v>
      </c>
      <c r="O31" s="230">
        <f>SUM(R31:T31)+P31</f>
        <v>0</v>
      </c>
      <c r="P31" s="225">
        <f>IF(I31&lt;D31,D31-I31,0)</f>
        <v>0</v>
      </c>
      <c r="Q31" s="224"/>
      <c r="R31" s="224">
        <f>E31</f>
        <v>0</v>
      </c>
      <c r="S31" s="225"/>
      <c r="T31" s="231"/>
      <c r="U31" s="163"/>
      <c r="V31" s="163"/>
      <c r="W31" s="163"/>
      <c r="X31" s="163"/>
      <c r="Y31" s="163"/>
      <c r="Z31" s="163"/>
      <c r="AA31" s="163"/>
    </row>
    <row r="32" spans="1:20" ht="18" customHeight="1" thickBot="1">
      <c r="A32" s="36">
        <v>4</v>
      </c>
      <c r="B32" s="924" t="s">
        <v>404</v>
      </c>
      <c r="C32" s="177">
        <f>SUM(C33:C35)</f>
        <v>0</v>
      </c>
      <c r="D32" s="176">
        <f>SUM(D33:D35)</f>
        <v>0</v>
      </c>
      <c r="E32" s="177">
        <f aca="true" t="shared" si="12" ref="E32:T32">SUM(E33:E35)</f>
        <v>0</v>
      </c>
      <c r="F32" s="176">
        <f t="shared" si="12"/>
        <v>0</v>
      </c>
      <c r="G32" s="180">
        <f t="shared" si="12"/>
        <v>0</v>
      </c>
      <c r="H32" s="175">
        <f t="shared" si="12"/>
        <v>0</v>
      </c>
      <c r="I32" s="176">
        <f t="shared" si="12"/>
        <v>0</v>
      </c>
      <c r="J32" s="214">
        <f t="shared" si="12"/>
        <v>0</v>
      </c>
      <c r="K32" s="179">
        <f t="shared" si="12"/>
        <v>0</v>
      </c>
      <c r="L32" s="177">
        <f t="shared" si="12"/>
        <v>0</v>
      </c>
      <c r="M32" s="176">
        <f t="shared" si="12"/>
        <v>0</v>
      </c>
      <c r="N32" s="177">
        <f t="shared" si="12"/>
        <v>0</v>
      </c>
      <c r="O32" s="182">
        <f t="shared" si="12"/>
        <v>0</v>
      </c>
      <c r="P32" s="177">
        <f t="shared" si="12"/>
        <v>0</v>
      </c>
      <c r="Q32" s="176">
        <f t="shared" si="12"/>
        <v>0</v>
      </c>
      <c r="R32" s="177">
        <f t="shared" si="12"/>
        <v>0</v>
      </c>
      <c r="S32" s="176">
        <f t="shared" si="12"/>
        <v>0</v>
      </c>
      <c r="T32" s="178">
        <f t="shared" si="12"/>
        <v>0</v>
      </c>
    </row>
    <row r="33" spans="1:20" ht="18" customHeight="1">
      <c r="A33" s="215"/>
      <c r="B33" s="925" t="s">
        <v>119</v>
      </c>
      <c r="C33" s="204">
        <f>SUM(D33:G33)</f>
        <v>0</v>
      </c>
      <c r="D33" s="201"/>
      <c r="E33" s="202"/>
      <c r="F33" s="201"/>
      <c r="G33" s="217"/>
      <c r="H33" s="200">
        <f>SUM(I33:J33)</f>
        <v>0</v>
      </c>
      <c r="I33" s="201"/>
      <c r="J33" s="202"/>
      <c r="K33" s="302">
        <f>SUM(L33:M33)</f>
        <v>0</v>
      </c>
      <c r="L33" s="225">
        <f>IF(I33&gt;D33,I33-D33,0)</f>
        <v>0</v>
      </c>
      <c r="M33" s="285">
        <f>IF(J33&gt;SUM(F33:G33),J33-SUM(F33:G33),0)</f>
        <v>0</v>
      </c>
      <c r="N33" s="286">
        <f>F33</f>
        <v>0</v>
      </c>
      <c r="O33" s="220">
        <f>SUM(R33:T33)+P33</f>
        <v>0</v>
      </c>
      <c r="P33" s="225">
        <f>IF(I33&lt;D33,D33-I33,0)</f>
        <v>0</v>
      </c>
      <c r="Q33" s="224"/>
      <c r="R33" s="224">
        <f>E33</f>
        <v>0</v>
      </c>
      <c r="S33" s="225"/>
      <c r="T33" s="203"/>
    </row>
    <row r="34" spans="1:27" ht="18" customHeight="1">
      <c r="A34" s="221"/>
      <c r="B34" s="926" t="s">
        <v>120</v>
      </c>
      <c r="C34" s="223">
        <f>SUM(D34:G34)</f>
        <v>0</v>
      </c>
      <c r="D34" s="224"/>
      <c r="E34" s="225"/>
      <c r="F34" s="224"/>
      <c r="G34" s="226"/>
      <c r="H34" s="227">
        <f>SUM(I34:J34)</f>
        <v>0</v>
      </c>
      <c r="I34" s="224"/>
      <c r="J34" s="225"/>
      <c r="K34" s="230">
        <f>SUM(L34:M34)</f>
        <v>0</v>
      </c>
      <c r="L34" s="225">
        <f>IF(I34&gt;D34,I34-D34,0)</f>
        <v>0</v>
      </c>
      <c r="M34" s="224">
        <f>IF(J34&gt;SUM(F34:G34),J34-SUM(F34:G34),0)</f>
        <v>0</v>
      </c>
      <c r="N34" s="228">
        <f>F34</f>
        <v>0</v>
      </c>
      <c r="O34" s="230">
        <f>SUM(R34:T34)+P34</f>
        <v>0</v>
      </c>
      <c r="P34" s="225">
        <f>IF(I34&lt;D34,D34-I34,0)</f>
        <v>0</v>
      </c>
      <c r="Q34" s="224"/>
      <c r="R34" s="224">
        <f>E34</f>
        <v>0</v>
      </c>
      <c r="S34" s="225"/>
      <c r="T34" s="231"/>
      <c r="U34" s="163"/>
      <c r="V34" s="163"/>
      <c r="W34" s="163"/>
      <c r="X34" s="163"/>
      <c r="Y34" s="163"/>
      <c r="Z34" s="163"/>
      <c r="AA34" s="163"/>
    </row>
    <row r="35" spans="1:20" ht="18" customHeight="1" thickBot="1">
      <c r="A35" s="221"/>
      <c r="B35" s="926" t="s">
        <v>122</v>
      </c>
      <c r="C35" s="223">
        <f>SUM(D35:G35)</f>
        <v>0</v>
      </c>
      <c r="D35" s="224"/>
      <c r="E35" s="225"/>
      <c r="F35" s="224"/>
      <c r="G35" s="226"/>
      <c r="H35" s="227">
        <f>SUM(I35:J35)</f>
        <v>0</v>
      </c>
      <c r="I35" s="224"/>
      <c r="J35" s="225"/>
      <c r="K35" s="230">
        <f>SUM(L35:M35)</f>
        <v>0</v>
      </c>
      <c r="L35" s="225">
        <f>IF(I35&gt;D35,I35-D35,0)</f>
        <v>0</v>
      </c>
      <c r="M35" s="224">
        <f>IF(J35&gt;SUM(F35:G35),J35-SUM(F35:G35),0)</f>
        <v>0</v>
      </c>
      <c r="N35" s="228">
        <f>F35</f>
        <v>0</v>
      </c>
      <c r="O35" s="230">
        <f>SUM(R35:T35)+P35</f>
        <v>0</v>
      </c>
      <c r="P35" s="225">
        <f>IF(I35&lt;D35,D35-I35,0)</f>
        <v>0</v>
      </c>
      <c r="Q35" s="224"/>
      <c r="R35" s="224">
        <f>E35</f>
        <v>0</v>
      </c>
      <c r="S35" s="225"/>
      <c r="T35" s="231"/>
    </row>
    <row r="36" spans="1:20" s="40" customFormat="1" ht="18" customHeight="1" thickBot="1">
      <c r="A36" s="36">
        <v>5</v>
      </c>
      <c r="B36" s="924" t="s">
        <v>99</v>
      </c>
      <c r="C36" s="177">
        <f aca="true" t="shared" si="13" ref="C36:T36">SUM(C37:C40)</f>
        <v>0</v>
      </c>
      <c r="D36" s="176">
        <f t="shared" si="13"/>
        <v>0</v>
      </c>
      <c r="E36" s="177">
        <f t="shared" si="13"/>
        <v>0</v>
      </c>
      <c r="F36" s="176">
        <f t="shared" si="13"/>
        <v>0</v>
      </c>
      <c r="G36" s="180">
        <f t="shared" si="13"/>
        <v>0</v>
      </c>
      <c r="H36" s="175">
        <f t="shared" si="13"/>
        <v>0</v>
      </c>
      <c r="I36" s="176">
        <f t="shared" si="13"/>
        <v>0</v>
      </c>
      <c r="J36" s="214">
        <f t="shared" si="13"/>
        <v>0</v>
      </c>
      <c r="K36" s="179">
        <f t="shared" si="13"/>
        <v>0</v>
      </c>
      <c r="L36" s="177">
        <f t="shared" si="13"/>
        <v>0</v>
      </c>
      <c r="M36" s="176">
        <f t="shared" si="13"/>
        <v>0</v>
      </c>
      <c r="N36" s="177">
        <f t="shared" si="13"/>
        <v>0</v>
      </c>
      <c r="O36" s="182">
        <f t="shared" si="13"/>
        <v>0</v>
      </c>
      <c r="P36" s="177">
        <f t="shared" si="13"/>
        <v>0</v>
      </c>
      <c r="Q36" s="176">
        <f t="shared" si="13"/>
        <v>0</v>
      </c>
      <c r="R36" s="177">
        <f t="shared" si="13"/>
        <v>0</v>
      </c>
      <c r="S36" s="176">
        <f t="shared" si="13"/>
        <v>0</v>
      </c>
      <c r="T36" s="178">
        <f t="shared" si="13"/>
        <v>0</v>
      </c>
    </row>
    <row r="37" spans="1:20" ht="18" customHeight="1">
      <c r="A37" s="221"/>
      <c r="B37" s="927" t="s">
        <v>40</v>
      </c>
      <c r="C37" s="223">
        <f>SUM(D37:G37)</f>
        <v>0</v>
      </c>
      <c r="D37" s="224"/>
      <c r="E37" s="225"/>
      <c r="F37" s="224"/>
      <c r="G37" s="226"/>
      <c r="H37" s="227">
        <f>SUM(I37:J37)</f>
        <v>0</v>
      </c>
      <c r="I37" s="224"/>
      <c r="J37" s="228"/>
      <c r="K37" s="229">
        <f>SUM(L37:M37)</f>
        <v>0</v>
      </c>
      <c r="L37" s="207">
        <f>IF(I37&gt;D37,I37-D37,0)</f>
        <v>0</v>
      </c>
      <c r="M37" s="206">
        <f>IF(J37&gt;SUM(F37:G37),J37-SUM(F37:G37),0)</f>
        <v>0</v>
      </c>
      <c r="N37" s="225">
        <f>F37</f>
        <v>0</v>
      </c>
      <c r="O37" s="230">
        <f>SUM(R37:T37)+P37</f>
        <v>0</v>
      </c>
      <c r="P37" s="207">
        <f>IF(I37&lt;D37,D37-I37,0)</f>
        <v>0</v>
      </c>
      <c r="Q37" s="206"/>
      <c r="R37" s="225">
        <f>E37</f>
        <v>0</v>
      </c>
      <c r="S37" s="224"/>
      <c r="T37" s="231"/>
    </row>
    <row r="38" spans="1:20" ht="18" customHeight="1">
      <c r="A38" s="233"/>
      <c r="B38" s="928" t="s">
        <v>405</v>
      </c>
      <c r="C38" s="209">
        <f>SUM(D38:G38)</f>
        <v>0</v>
      </c>
      <c r="D38" s="206"/>
      <c r="E38" s="207"/>
      <c r="F38" s="206"/>
      <c r="G38" s="236"/>
      <c r="H38" s="205">
        <f>SUM(I38:J38)</f>
        <v>0</v>
      </c>
      <c r="I38" s="206"/>
      <c r="J38" s="237"/>
      <c r="K38" s="238">
        <f>SUM(L38:M38)</f>
        <v>0</v>
      </c>
      <c r="L38" s="207">
        <f>IF(I38&gt;D38,I38-D38,0)</f>
        <v>0</v>
      </c>
      <c r="M38" s="206">
        <f>IF(J38&gt;SUM(F38:G38),J38-SUM(F38:G38),0)</f>
        <v>0</v>
      </c>
      <c r="N38" s="207">
        <f>F38</f>
        <v>0</v>
      </c>
      <c r="O38" s="239">
        <f>SUM(R38:T38)+P38</f>
        <v>0</v>
      </c>
      <c r="P38" s="207">
        <f>IF(I38&lt;D38,D38-I38,0)</f>
        <v>0</v>
      </c>
      <c r="Q38" s="206"/>
      <c r="R38" s="207">
        <f>E38</f>
        <v>0</v>
      </c>
      <c r="S38" s="206"/>
      <c r="T38" s="208"/>
    </row>
    <row r="39" spans="1:20" ht="18" customHeight="1">
      <c r="A39" s="233"/>
      <c r="B39" s="928" t="s">
        <v>406</v>
      </c>
      <c r="C39" s="209">
        <f>SUM(D39:G39)</f>
        <v>0</v>
      </c>
      <c r="D39" s="206"/>
      <c r="E39" s="207"/>
      <c r="F39" s="206"/>
      <c r="G39" s="236"/>
      <c r="H39" s="205">
        <f>SUM(I39:J39)</f>
        <v>0</v>
      </c>
      <c r="I39" s="206"/>
      <c r="J39" s="237"/>
      <c r="K39" s="238">
        <f>SUM(L39:M39)</f>
        <v>0</v>
      </c>
      <c r="L39" s="207">
        <f>IF(I39&gt;D39,I39-D39,0)</f>
        <v>0</v>
      </c>
      <c r="M39" s="206">
        <f>IF(J39&gt;SUM(F39:G39),J39-SUM(F39:G39),0)</f>
        <v>0</v>
      </c>
      <c r="N39" s="207">
        <f>F39</f>
        <v>0</v>
      </c>
      <c r="O39" s="239">
        <f>SUM(R39:T39)+P39</f>
        <v>0</v>
      </c>
      <c r="P39" s="207">
        <f>IF(I39&lt;D39,D39-I39,0)</f>
        <v>0</v>
      </c>
      <c r="Q39" s="206"/>
      <c r="R39" s="207">
        <f>E39</f>
        <v>0</v>
      </c>
      <c r="S39" s="206"/>
      <c r="T39" s="208"/>
    </row>
    <row r="40" spans="1:20" ht="18" customHeight="1" thickBot="1">
      <c r="A40" s="233"/>
      <c r="B40" s="928" t="s">
        <v>408</v>
      </c>
      <c r="C40" s="209">
        <f>SUM(D40:G40)</f>
        <v>0</v>
      </c>
      <c r="D40" s="206"/>
      <c r="E40" s="207"/>
      <c r="F40" s="206"/>
      <c r="G40" s="236"/>
      <c r="H40" s="205">
        <f>SUM(I40:J40)</f>
        <v>0</v>
      </c>
      <c r="I40" s="206"/>
      <c r="J40" s="237"/>
      <c r="K40" s="238">
        <f>SUM(L40:M40)</f>
        <v>0</v>
      </c>
      <c r="L40" s="207">
        <f>IF(I40&gt;D40,I40-D40,0)</f>
        <v>0</v>
      </c>
      <c r="M40" s="206">
        <f>IF(J40&gt;SUM(F40:G40),J40-SUM(F40:G40),0)</f>
        <v>0</v>
      </c>
      <c r="N40" s="207">
        <f>F40</f>
        <v>0</v>
      </c>
      <c r="O40" s="239">
        <f>SUM(R40:T40)+P40</f>
        <v>0</v>
      </c>
      <c r="P40" s="207">
        <f>IF(I40&lt;D40,D40-I40,0)</f>
        <v>0</v>
      </c>
      <c r="Q40" s="206"/>
      <c r="R40" s="207">
        <f>E40</f>
        <v>0</v>
      </c>
      <c r="S40" s="206"/>
      <c r="T40" s="208"/>
    </row>
    <row r="41" spans="1:20" s="40" customFormat="1" ht="18" customHeight="1" thickBot="1">
      <c r="A41" s="36"/>
      <c r="B41" s="36" t="s">
        <v>81</v>
      </c>
      <c r="C41" s="177">
        <f aca="true" t="shared" si="14" ref="C41:T41">C36+C32+C11+C14+C29</f>
        <v>0</v>
      </c>
      <c r="D41" s="176">
        <f t="shared" si="14"/>
        <v>0</v>
      </c>
      <c r="E41" s="177">
        <f t="shared" si="14"/>
        <v>0</v>
      </c>
      <c r="F41" s="176">
        <f t="shared" si="14"/>
        <v>0</v>
      </c>
      <c r="G41" s="180">
        <f t="shared" si="14"/>
        <v>0</v>
      </c>
      <c r="H41" s="175">
        <f t="shared" si="14"/>
        <v>0</v>
      </c>
      <c r="I41" s="176">
        <f t="shared" si="14"/>
        <v>0</v>
      </c>
      <c r="J41" s="214">
        <f t="shared" si="14"/>
        <v>0</v>
      </c>
      <c r="K41" s="179">
        <f t="shared" si="14"/>
        <v>0</v>
      </c>
      <c r="L41" s="177">
        <f t="shared" si="14"/>
        <v>0</v>
      </c>
      <c r="M41" s="176">
        <f t="shared" si="14"/>
        <v>0</v>
      </c>
      <c r="N41" s="177">
        <f t="shared" si="14"/>
        <v>0</v>
      </c>
      <c r="O41" s="182">
        <f t="shared" si="14"/>
        <v>0</v>
      </c>
      <c r="P41" s="177">
        <f t="shared" si="14"/>
        <v>0</v>
      </c>
      <c r="Q41" s="176">
        <f t="shared" si="14"/>
        <v>0</v>
      </c>
      <c r="R41" s="177">
        <f t="shared" si="14"/>
        <v>0</v>
      </c>
      <c r="S41" s="176">
        <f t="shared" si="14"/>
        <v>0</v>
      </c>
      <c r="T41" s="178">
        <f t="shared" si="14"/>
        <v>0</v>
      </c>
    </row>
    <row r="42" spans="1:20" s="40" customFormat="1" ht="17.25" customHeight="1">
      <c r="A42" s="19"/>
      <c r="B42" s="19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1:19" s="6" customFormat="1" ht="15.75">
      <c r="A43" s="5"/>
      <c r="B43" s="163" t="s">
        <v>253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485" t="s">
        <v>258</v>
      </c>
      <c r="O43" s="1485"/>
      <c r="P43" s="1485"/>
      <c r="Q43" s="1485"/>
      <c r="R43" s="1485"/>
      <c r="S43" s="1485"/>
    </row>
    <row r="44" spans="1:19" s="6" customFormat="1" ht="15.75">
      <c r="A44" s="5"/>
      <c r="B44" s="524" t="s">
        <v>254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486" t="s">
        <v>257</v>
      </c>
      <c r="O44" s="1486"/>
      <c r="P44" s="1486"/>
      <c r="Q44" s="1486"/>
      <c r="R44" s="1486"/>
      <c r="S44" s="1486"/>
    </row>
    <row r="45" spans="1:19" s="6" customFormat="1" ht="15.75">
      <c r="A45" s="5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485" t="s">
        <v>256</v>
      </c>
      <c r="O45" s="1485"/>
      <c r="P45" s="1485"/>
      <c r="Q45" s="1485"/>
      <c r="R45" s="1485"/>
      <c r="S45" s="1485"/>
    </row>
    <row r="46" spans="1:16" s="6" customFormat="1" ht="15.7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582"/>
      <c r="O46" s="582"/>
      <c r="P46" s="582"/>
    </row>
    <row r="47" spans="2:20" ht="17.25" customHeight="1">
      <c r="B47" s="5"/>
      <c r="C47" s="5"/>
      <c r="D47" s="6"/>
      <c r="E47" s="930"/>
      <c r="F47" s="930"/>
      <c r="G47" s="6"/>
      <c r="H47" s="6"/>
      <c r="I47" s="6"/>
      <c r="J47" s="6"/>
      <c r="K47" s="930"/>
      <c r="L47" s="6"/>
      <c r="M47" s="6"/>
      <c r="N47" s="6"/>
      <c r="O47" s="17"/>
      <c r="Q47" s="7"/>
      <c r="R47" s="5"/>
      <c r="S47" s="5"/>
      <c r="T47" s="5"/>
    </row>
    <row r="48" spans="2:20" ht="15.75">
      <c r="B48" s="5"/>
      <c r="C48" s="5"/>
      <c r="D48" s="6"/>
      <c r="E48" s="930"/>
      <c r="F48" s="930"/>
      <c r="G48" s="6"/>
      <c r="H48" s="6"/>
      <c r="I48" s="6"/>
      <c r="J48" s="6"/>
      <c r="K48" s="930"/>
      <c r="L48" s="6"/>
      <c r="M48" s="6"/>
      <c r="N48" s="6"/>
      <c r="O48" s="17"/>
      <c r="Q48" s="7"/>
      <c r="R48" s="5"/>
      <c r="S48" s="5"/>
      <c r="T48" s="5"/>
    </row>
    <row r="49" spans="2:20" ht="18" customHeight="1">
      <c r="B49" s="5"/>
      <c r="C49" s="5"/>
      <c r="D49" s="6"/>
      <c r="E49" s="930"/>
      <c r="F49" s="930"/>
      <c r="G49" s="6"/>
      <c r="H49" s="6"/>
      <c r="I49" s="6"/>
      <c r="J49" s="6"/>
      <c r="K49" s="930"/>
      <c r="L49" s="6"/>
      <c r="M49" s="6"/>
      <c r="N49" s="6"/>
      <c r="O49" s="17"/>
      <c r="Q49" s="7"/>
      <c r="R49" s="5"/>
      <c r="S49" s="5"/>
      <c r="T49" s="5"/>
    </row>
    <row r="50" spans="2:20" ht="20.25" customHeight="1">
      <c r="B50" s="7"/>
      <c r="C50" s="5"/>
      <c r="D50" s="6"/>
      <c r="E50" s="930"/>
      <c r="F50" s="930"/>
      <c r="G50" s="6"/>
      <c r="H50" s="6"/>
      <c r="I50" s="6"/>
      <c r="J50" s="6"/>
      <c r="K50" s="930"/>
      <c r="L50" s="6"/>
      <c r="M50" s="6"/>
      <c r="N50" s="6"/>
      <c r="O50" s="17"/>
      <c r="Q50" s="929"/>
      <c r="R50" s="929"/>
      <c r="S50" s="929"/>
      <c r="T50" s="929"/>
    </row>
    <row r="51" ht="20.25" customHeight="1"/>
    <row r="52" ht="20.25" customHeight="1"/>
  </sheetData>
  <sheetProtection/>
  <mergeCells count="27">
    <mergeCell ref="A4:T4"/>
    <mergeCell ref="A5:T5"/>
    <mergeCell ref="N43:S43"/>
    <mergeCell ref="N44:S44"/>
    <mergeCell ref="N45:S45"/>
    <mergeCell ref="O8:O9"/>
    <mergeCell ref="P8:Q8"/>
    <mergeCell ref="R8:R9"/>
    <mergeCell ref="S8:T8"/>
    <mergeCell ref="J8:J9"/>
    <mergeCell ref="A1:C1"/>
    <mergeCell ref="R1:T1"/>
    <mergeCell ref="A2:C2"/>
    <mergeCell ref="O7:T7"/>
    <mergeCell ref="C8:C9"/>
    <mergeCell ref="D8:D9"/>
    <mergeCell ref="E8:E9"/>
    <mergeCell ref="F8:G8"/>
    <mergeCell ref="H8:H9"/>
    <mergeCell ref="I8:I9"/>
    <mergeCell ref="K8:M8"/>
    <mergeCell ref="N8:N9"/>
    <mergeCell ref="A7:A9"/>
    <mergeCell ref="B7:B9"/>
    <mergeCell ref="C7:G7"/>
    <mergeCell ref="H7:J7"/>
    <mergeCell ref="K7:N7"/>
  </mergeCells>
  <printOptions/>
  <pageMargins left="0.55" right="0.25" top="0.48" bottom="0.54" header="0.19" footer="0.16"/>
  <pageSetup horizontalDpi="1200" verticalDpi="12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T25"/>
  <sheetViews>
    <sheetView view="pageBreakPreview" zoomScale="115" zoomScaleSheetLayoutView="115" zoomScalePageLayoutView="0" workbookViewId="0" topLeftCell="A1">
      <selection activeCell="A1" sqref="A1:E2"/>
    </sheetView>
  </sheetViews>
  <sheetFormatPr defaultColWidth="9.421875" defaultRowHeight="12.75"/>
  <cols>
    <col min="1" max="1" width="2.140625" style="519" customWidth="1"/>
    <col min="2" max="2" width="12.140625" style="496" customWidth="1"/>
    <col min="3" max="3" width="4.140625" style="496" customWidth="1"/>
    <col min="4" max="4" width="3.28125" style="496" customWidth="1"/>
    <col min="5" max="7" width="3.57421875" style="496" customWidth="1"/>
    <col min="8" max="8" width="3.28125" style="496" customWidth="1"/>
    <col min="9" max="9" width="3.7109375" style="496" customWidth="1"/>
    <col min="10" max="11" width="3.57421875" style="496" customWidth="1"/>
    <col min="12" max="12" width="3.28125" style="496" customWidth="1"/>
    <col min="13" max="17" width="3.140625" style="496" customWidth="1"/>
    <col min="18" max="18" width="3.28125" style="496" customWidth="1"/>
    <col min="19" max="23" width="3.140625" style="496" customWidth="1"/>
    <col min="24" max="24" width="4.140625" style="496" customWidth="1"/>
    <col min="25" max="25" width="3.28125" style="496" customWidth="1"/>
    <col min="26" max="28" width="3.57421875" style="496" customWidth="1"/>
    <col min="29" max="29" width="3.28125" style="496" customWidth="1"/>
    <col min="30" max="32" width="3.57421875" style="496" customWidth="1"/>
    <col min="33" max="33" width="3.28125" style="496" customWidth="1"/>
    <col min="34" max="38" width="3.140625" style="496" customWidth="1"/>
    <col min="39" max="39" width="3.28125" style="496" customWidth="1"/>
    <col min="40" max="44" width="3.140625" style="496" customWidth="1"/>
    <col min="45" max="45" width="4.28125" style="496" customWidth="1"/>
    <col min="46" max="16384" width="9.421875" style="496" customWidth="1"/>
  </cols>
  <sheetData>
    <row r="1" spans="2:37" ht="18.75">
      <c r="B1" s="454" t="s">
        <v>425</v>
      </c>
      <c r="C1" s="454"/>
      <c r="D1" s="454"/>
      <c r="E1" s="454"/>
      <c r="M1" s="419"/>
      <c r="N1" s="419"/>
      <c r="O1" s="419"/>
      <c r="T1" s="500" t="s">
        <v>301</v>
      </c>
      <c r="AK1" s="512" t="s">
        <v>302</v>
      </c>
    </row>
    <row r="2" ht="18.75">
      <c r="F2" s="454"/>
    </row>
    <row r="3" spans="7:22" ht="18.75"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99" t="s">
        <v>303</v>
      </c>
      <c r="U3" s="454"/>
      <c r="V3" s="454"/>
    </row>
    <row r="4" spans="7:22" ht="18.75"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99" t="s">
        <v>438</v>
      </c>
      <c r="U4" s="454"/>
      <c r="V4" s="454"/>
    </row>
    <row r="5" spans="6:22" ht="19.5" thickBot="1"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</row>
    <row r="6" spans="1:44" ht="19.5" customHeight="1">
      <c r="A6" s="1460" t="s">
        <v>368</v>
      </c>
      <c r="B6" s="1560" t="s">
        <v>304</v>
      </c>
      <c r="C6" s="1573" t="s">
        <v>412</v>
      </c>
      <c r="D6" s="1574"/>
      <c r="E6" s="1574"/>
      <c r="F6" s="1574"/>
      <c r="G6" s="1574"/>
      <c r="H6" s="1574"/>
      <c r="I6" s="1574"/>
      <c r="J6" s="1574"/>
      <c r="K6" s="1574"/>
      <c r="L6" s="1574"/>
      <c r="M6" s="1574"/>
      <c r="N6" s="1574"/>
      <c r="O6" s="1574"/>
      <c r="P6" s="1574"/>
      <c r="Q6" s="1574"/>
      <c r="R6" s="1574"/>
      <c r="S6" s="1574"/>
      <c r="T6" s="1574"/>
      <c r="U6" s="1574"/>
      <c r="V6" s="1574"/>
      <c r="W6" s="1522"/>
      <c r="X6" s="1575" t="s">
        <v>412</v>
      </c>
      <c r="Y6" s="1574"/>
      <c r="Z6" s="1574"/>
      <c r="AA6" s="1574"/>
      <c r="AB6" s="1574"/>
      <c r="AC6" s="1574"/>
      <c r="AD6" s="1574"/>
      <c r="AE6" s="1574"/>
      <c r="AF6" s="1574"/>
      <c r="AG6" s="1574"/>
      <c r="AH6" s="1574"/>
      <c r="AI6" s="1574"/>
      <c r="AJ6" s="1574"/>
      <c r="AK6" s="1574"/>
      <c r="AL6" s="1574"/>
      <c r="AM6" s="1574"/>
      <c r="AN6" s="1574"/>
      <c r="AO6" s="1574"/>
      <c r="AP6" s="1574"/>
      <c r="AQ6" s="1574"/>
      <c r="AR6" s="1576"/>
    </row>
    <row r="7" spans="1:44" ht="15.75">
      <c r="A7" s="1563"/>
      <c r="B7" s="1561"/>
      <c r="C7" s="1568" t="s">
        <v>367</v>
      </c>
      <c r="D7" s="1570" t="s">
        <v>413</v>
      </c>
      <c r="E7" s="1570"/>
      <c r="F7" s="1570"/>
      <c r="G7" s="1570"/>
      <c r="H7" s="1570"/>
      <c r="I7" s="1570"/>
      <c r="J7" s="1570"/>
      <c r="K7" s="1570"/>
      <c r="L7" s="1570" t="s">
        <v>308</v>
      </c>
      <c r="M7" s="1570"/>
      <c r="N7" s="1570"/>
      <c r="O7" s="1570"/>
      <c r="P7" s="1570"/>
      <c r="Q7" s="1570"/>
      <c r="R7" s="1570"/>
      <c r="S7" s="1570"/>
      <c r="T7" s="1570"/>
      <c r="U7" s="1570"/>
      <c r="V7" s="1570"/>
      <c r="W7" s="1571"/>
      <c r="X7" s="1577" t="s">
        <v>367</v>
      </c>
      <c r="Y7" s="1570" t="s">
        <v>413</v>
      </c>
      <c r="Z7" s="1570"/>
      <c r="AA7" s="1570"/>
      <c r="AB7" s="1570"/>
      <c r="AC7" s="1570"/>
      <c r="AD7" s="1570"/>
      <c r="AE7" s="1570"/>
      <c r="AF7" s="1570"/>
      <c r="AG7" s="1570" t="s">
        <v>308</v>
      </c>
      <c r="AH7" s="1570"/>
      <c r="AI7" s="1570"/>
      <c r="AJ7" s="1570"/>
      <c r="AK7" s="1570"/>
      <c r="AL7" s="1570"/>
      <c r="AM7" s="1570"/>
      <c r="AN7" s="1570"/>
      <c r="AO7" s="1570"/>
      <c r="AP7" s="1570"/>
      <c r="AQ7" s="1570"/>
      <c r="AR7" s="1579"/>
    </row>
    <row r="8" spans="1:44" ht="15.75">
      <c r="A8" s="1563"/>
      <c r="B8" s="1561"/>
      <c r="C8" s="1568"/>
      <c r="D8" s="1565" t="s">
        <v>414</v>
      </c>
      <c r="E8" s="1565"/>
      <c r="F8" s="1565"/>
      <c r="G8" s="1565"/>
      <c r="H8" s="1565" t="s">
        <v>415</v>
      </c>
      <c r="I8" s="1565"/>
      <c r="J8" s="1565"/>
      <c r="K8" s="1565"/>
      <c r="L8" s="1565" t="s">
        <v>0</v>
      </c>
      <c r="M8" s="1565"/>
      <c r="N8" s="1565"/>
      <c r="O8" s="1565"/>
      <c r="P8" s="1565"/>
      <c r="Q8" s="1565"/>
      <c r="R8" s="1565" t="s">
        <v>421</v>
      </c>
      <c r="S8" s="1565"/>
      <c r="T8" s="1565"/>
      <c r="U8" s="1565"/>
      <c r="V8" s="1565"/>
      <c r="W8" s="1572"/>
      <c r="X8" s="1577"/>
      <c r="Y8" s="1565" t="s">
        <v>414</v>
      </c>
      <c r="Z8" s="1565"/>
      <c r="AA8" s="1565"/>
      <c r="AB8" s="1565"/>
      <c r="AC8" s="1565" t="s">
        <v>415</v>
      </c>
      <c r="AD8" s="1565"/>
      <c r="AE8" s="1565"/>
      <c r="AF8" s="1565"/>
      <c r="AG8" s="1565" t="s">
        <v>0</v>
      </c>
      <c r="AH8" s="1565"/>
      <c r="AI8" s="1565"/>
      <c r="AJ8" s="1565"/>
      <c r="AK8" s="1565"/>
      <c r="AL8" s="1565"/>
      <c r="AM8" s="1558" t="s">
        <v>421</v>
      </c>
      <c r="AN8" s="1558"/>
      <c r="AO8" s="1558"/>
      <c r="AP8" s="1558"/>
      <c r="AQ8" s="1558"/>
      <c r="AR8" s="1559"/>
    </row>
    <row r="9" spans="1:44" ht="15.75">
      <c r="A9" s="1563"/>
      <c r="B9" s="1561"/>
      <c r="C9" s="1568"/>
      <c r="D9" s="1565" t="s">
        <v>196</v>
      </c>
      <c r="E9" s="1565" t="s">
        <v>305</v>
      </c>
      <c r="F9" s="1565"/>
      <c r="G9" s="1565"/>
      <c r="H9" s="1565" t="s">
        <v>196</v>
      </c>
      <c r="I9" s="1565" t="s">
        <v>305</v>
      </c>
      <c r="J9" s="1565"/>
      <c r="K9" s="1565"/>
      <c r="L9" s="1565" t="s">
        <v>196</v>
      </c>
      <c r="M9" s="1565" t="s">
        <v>305</v>
      </c>
      <c r="N9" s="1565"/>
      <c r="O9" s="1565" t="s">
        <v>6</v>
      </c>
      <c r="P9" s="1565"/>
      <c r="Q9" s="1565"/>
      <c r="R9" s="1565" t="s">
        <v>196</v>
      </c>
      <c r="S9" s="1565" t="s">
        <v>305</v>
      </c>
      <c r="T9" s="1565"/>
      <c r="U9" s="1565" t="s">
        <v>6</v>
      </c>
      <c r="V9" s="1565"/>
      <c r="W9" s="1572"/>
      <c r="X9" s="1577"/>
      <c r="Y9" s="1565" t="s">
        <v>196</v>
      </c>
      <c r="Z9" s="1565" t="s">
        <v>305</v>
      </c>
      <c r="AA9" s="1565"/>
      <c r="AB9" s="1565"/>
      <c r="AC9" s="1565" t="s">
        <v>196</v>
      </c>
      <c r="AD9" s="1565" t="s">
        <v>305</v>
      </c>
      <c r="AE9" s="1565"/>
      <c r="AF9" s="1565"/>
      <c r="AG9" s="1565" t="s">
        <v>196</v>
      </c>
      <c r="AH9" s="1565" t="s">
        <v>305</v>
      </c>
      <c r="AI9" s="1565"/>
      <c r="AJ9" s="1565" t="s">
        <v>6</v>
      </c>
      <c r="AK9" s="1565"/>
      <c r="AL9" s="1565"/>
      <c r="AM9" s="1558" t="s">
        <v>196</v>
      </c>
      <c r="AN9" s="1558" t="s">
        <v>305</v>
      </c>
      <c r="AO9" s="1558"/>
      <c r="AP9" s="1558" t="s">
        <v>6</v>
      </c>
      <c r="AQ9" s="1558"/>
      <c r="AR9" s="1559"/>
    </row>
    <row r="10" spans="1:44" ht="42" thickBot="1">
      <c r="A10" s="1564"/>
      <c r="B10" s="1562"/>
      <c r="C10" s="1569"/>
      <c r="D10" s="1566"/>
      <c r="E10" s="1019" t="s">
        <v>422</v>
      </c>
      <c r="F10" s="1019" t="s">
        <v>423</v>
      </c>
      <c r="G10" s="1019" t="s">
        <v>424</v>
      </c>
      <c r="H10" s="1566"/>
      <c r="I10" s="1019" t="s">
        <v>422</v>
      </c>
      <c r="J10" s="1019" t="s">
        <v>423</v>
      </c>
      <c r="K10" s="1019" t="s">
        <v>424</v>
      </c>
      <c r="L10" s="1566"/>
      <c r="M10" s="1019" t="s">
        <v>416</v>
      </c>
      <c r="N10" s="1019" t="s">
        <v>417</v>
      </c>
      <c r="O10" s="1019" t="s">
        <v>420</v>
      </c>
      <c r="P10" s="1019" t="s">
        <v>419</v>
      </c>
      <c r="Q10" s="1019" t="s">
        <v>418</v>
      </c>
      <c r="R10" s="1566"/>
      <c r="S10" s="1019" t="s">
        <v>416</v>
      </c>
      <c r="T10" s="1019" t="s">
        <v>417</v>
      </c>
      <c r="U10" s="1019" t="s">
        <v>420</v>
      </c>
      <c r="V10" s="1019" t="s">
        <v>419</v>
      </c>
      <c r="W10" s="1020" t="s">
        <v>418</v>
      </c>
      <c r="X10" s="1578"/>
      <c r="Y10" s="1566"/>
      <c r="Z10" s="1019" t="s">
        <v>422</v>
      </c>
      <c r="AA10" s="1019" t="s">
        <v>423</v>
      </c>
      <c r="AB10" s="1019" t="s">
        <v>424</v>
      </c>
      <c r="AC10" s="1566"/>
      <c r="AD10" s="1019" t="s">
        <v>422</v>
      </c>
      <c r="AE10" s="1019" t="s">
        <v>423</v>
      </c>
      <c r="AF10" s="1019" t="s">
        <v>424</v>
      </c>
      <c r="AG10" s="1566"/>
      <c r="AH10" s="1019" t="s">
        <v>416</v>
      </c>
      <c r="AI10" s="1019" t="s">
        <v>417</v>
      </c>
      <c r="AJ10" s="1019" t="s">
        <v>420</v>
      </c>
      <c r="AK10" s="1019" t="s">
        <v>419</v>
      </c>
      <c r="AL10" s="1019" t="s">
        <v>418</v>
      </c>
      <c r="AM10" s="1567"/>
      <c r="AN10" s="1017" t="s">
        <v>416</v>
      </c>
      <c r="AO10" s="1017" t="s">
        <v>417</v>
      </c>
      <c r="AP10" s="1017" t="s">
        <v>420</v>
      </c>
      <c r="AQ10" s="1017" t="s">
        <v>419</v>
      </c>
      <c r="AR10" s="1018" t="s">
        <v>418</v>
      </c>
    </row>
    <row r="11" spans="1:44" s="1033" customFormat="1" ht="9.75" thickBot="1">
      <c r="A11" s="1026">
        <v>1</v>
      </c>
      <c r="B11" s="1027">
        <v>2</v>
      </c>
      <c r="C11" s="1028">
        <v>3</v>
      </c>
      <c r="D11" s="1029">
        <v>4</v>
      </c>
      <c r="E11" s="1029">
        <v>5</v>
      </c>
      <c r="F11" s="1029">
        <v>6</v>
      </c>
      <c r="G11" s="1029">
        <v>7</v>
      </c>
      <c r="H11" s="1029">
        <v>8</v>
      </c>
      <c r="I11" s="1029">
        <v>9</v>
      </c>
      <c r="J11" s="1029">
        <v>10</v>
      </c>
      <c r="K11" s="1029">
        <v>11</v>
      </c>
      <c r="L11" s="1029">
        <v>12</v>
      </c>
      <c r="M11" s="1029">
        <v>13</v>
      </c>
      <c r="N11" s="1029">
        <v>14</v>
      </c>
      <c r="O11" s="1029">
        <v>15</v>
      </c>
      <c r="P11" s="1029">
        <v>16</v>
      </c>
      <c r="Q11" s="1029">
        <v>17</v>
      </c>
      <c r="R11" s="1029">
        <v>18</v>
      </c>
      <c r="S11" s="1029">
        <v>19</v>
      </c>
      <c r="T11" s="1029">
        <v>20</v>
      </c>
      <c r="U11" s="1029">
        <v>21</v>
      </c>
      <c r="V11" s="1029">
        <v>22</v>
      </c>
      <c r="W11" s="1030">
        <v>23</v>
      </c>
      <c r="X11" s="1031">
        <v>24</v>
      </c>
      <c r="Y11" s="1029">
        <v>25</v>
      </c>
      <c r="Z11" s="1029">
        <v>26</v>
      </c>
      <c r="AA11" s="1029">
        <v>27</v>
      </c>
      <c r="AB11" s="1029">
        <v>28</v>
      </c>
      <c r="AC11" s="1029">
        <v>29</v>
      </c>
      <c r="AD11" s="1029">
        <v>30</v>
      </c>
      <c r="AE11" s="1029">
        <v>31</v>
      </c>
      <c r="AF11" s="1029">
        <v>32</v>
      </c>
      <c r="AG11" s="1029">
        <v>33</v>
      </c>
      <c r="AH11" s="1029">
        <v>34</v>
      </c>
      <c r="AI11" s="1029">
        <v>35</v>
      </c>
      <c r="AJ11" s="1029">
        <v>36</v>
      </c>
      <c r="AK11" s="1029">
        <v>37</v>
      </c>
      <c r="AL11" s="1029">
        <v>38</v>
      </c>
      <c r="AM11" s="1029">
        <v>39</v>
      </c>
      <c r="AN11" s="1029">
        <v>40</v>
      </c>
      <c r="AO11" s="1029">
        <v>41</v>
      </c>
      <c r="AP11" s="1029">
        <v>42</v>
      </c>
      <c r="AQ11" s="1029">
        <v>43</v>
      </c>
      <c r="AR11" s="1032">
        <v>44</v>
      </c>
    </row>
    <row r="12" spans="1:44" ht="22.5" customHeight="1">
      <c r="A12" s="1021"/>
      <c r="B12" s="956" t="s">
        <v>262</v>
      </c>
      <c r="C12" s="1014"/>
      <c r="D12" s="1011"/>
      <c r="E12" s="1011"/>
      <c r="F12" s="935"/>
      <c r="G12" s="935"/>
      <c r="H12" s="935"/>
      <c r="I12" s="935"/>
      <c r="J12" s="935"/>
      <c r="K12" s="935"/>
      <c r="L12" s="935"/>
      <c r="M12" s="1011"/>
      <c r="N12" s="1011"/>
      <c r="O12" s="1011"/>
      <c r="P12" s="935"/>
      <c r="Q12" s="935"/>
      <c r="R12" s="935"/>
      <c r="S12" s="935"/>
      <c r="T12" s="935"/>
      <c r="U12" s="935"/>
      <c r="V12" s="935"/>
      <c r="W12" s="940"/>
      <c r="X12" s="414"/>
      <c r="Y12" s="1011"/>
      <c r="Z12" s="1011"/>
      <c r="AA12" s="935"/>
      <c r="AB12" s="935"/>
      <c r="AC12" s="935"/>
      <c r="AD12" s="935"/>
      <c r="AE12" s="935"/>
      <c r="AF12" s="935"/>
      <c r="AG12" s="935"/>
      <c r="AH12" s="1011"/>
      <c r="AI12" s="1011"/>
      <c r="AJ12" s="1011"/>
      <c r="AK12" s="935"/>
      <c r="AL12" s="935"/>
      <c r="AM12" s="935"/>
      <c r="AN12" s="935"/>
      <c r="AO12" s="935"/>
      <c r="AP12" s="935"/>
      <c r="AQ12" s="935"/>
      <c r="AR12" s="936"/>
    </row>
    <row r="13" spans="1:44" ht="22.5" customHeight="1">
      <c r="A13" s="1022">
        <v>1</v>
      </c>
      <c r="B13" s="1023" t="s">
        <v>306</v>
      </c>
      <c r="C13" s="1015"/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8"/>
      <c r="W13" s="1012"/>
      <c r="X13" s="1013"/>
      <c r="Y13" s="1008"/>
      <c r="Z13" s="1008"/>
      <c r="AA13" s="1008"/>
      <c r="AB13" s="1008"/>
      <c r="AC13" s="1008"/>
      <c r="AD13" s="1008"/>
      <c r="AE13" s="1008"/>
      <c r="AF13" s="1008"/>
      <c r="AG13" s="1008"/>
      <c r="AH13" s="1008"/>
      <c r="AI13" s="1008"/>
      <c r="AJ13" s="1008"/>
      <c r="AK13" s="1008"/>
      <c r="AL13" s="1008"/>
      <c r="AM13" s="1008"/>
      <c r="AN13" s="1008"/>
      <c r="AO13" s="1008"/>
      <c r="AP13" s="1008"/>
      <c r="AQ13" s="1008"/>
      <c r="AR13" s="1009"/>
    </row>
    <row r="14" spans="1:44" ht="22.5" customHeight="1">
      <c r="A14" s="1022">
        <v>2</v>
      </c>
      <c r="B14" s="1023" t="s">
        <v>307</v>
      </c>
      <c r="C14" s="1015"/>
      <c r="D14" s="1008"/>
      <c r="E14" s="1008"/>
      <c r="F14" s="1008"/>
      <c r="G14" s="1008"/>
      <c r="H14" s="1008"/>
      <c r="I14" s="1008"/>
      <c r="J14" s="1008"/>
      <c r="K14" s="1008"/>
      <c r="L14" s="1008"/>
      <c r="M14" s="1008"/>
      <c r="N14" s="1008"/>
      <c r="O14" s="1008"/>
      <c r="P14" s="1008"/>
      <c r="Q14" s="1008"/>
      <c r="R14" s="1008"/>
      <c r="S14" s="1008"/>
      <c r="T14" s="1008"/>
      <c r="U14" s="1008"/>
      <c r="V14" s="1008"/>
      <c r="W14" s="1012"/>
      <c r="X14" s="1013"/>
      <c r="Y14" s="1008"/>
      <c r="Z14" s="1008"/>
      <c r="AA14" s="1008"/>
      <c r="AB14" s="1008"/>
      <c r="AC14" s="1008"/>
      <c r="AD14" s="1008"/>
      <c r="AE14" s="1008"/>
      <c r="AF14" s="1008"/>
      <c r="AG14" s="1008"/>
      <c r="AH14" s="1008"/>
      <c r="AI14" s="1008"/>
      <c r="AJ14" s="1008"/>
      <c r="AK14" s="1008"/>
      <c r="AL14" s="1008"/>
      <c r="AM14" s="1008"/>
      <c r="AN14" s="1008"/>
      <c r="AO14" s="1008"/>
      <c r="AP14" s="1008"/>
      <c r="AQ14" s="1008"/>
      <c r="AR14" s="1009"/>
    </row>
    <row r="15" spans="1:44" ht="22.5" customHeight="1">
      <c r="A15" s="1022"/>
      <c r="B15" s="445" t="s">
        <v>308</v>
      </c>
      <c r="C15" s="934"/>
      <c r="D15" s="1007"/>
      <c r="E15" s="1007"/>
      <c r="F15" s="1008"/>
      <c r="G15" s="1008"/>
      <c r="H15" s="1008"/>
      <c r="I15" s="1008"/>
      <c r="J15" s="1008"/>
      <c r="K15" s="1008"/>
      <c r="L15" s="1008"/>
      <c r="M15" s="1007"/>
      <c r="N15" s="1007"/>
      <c r="O15" s="1007"/>
      <c r="P15" s="1008"/>
      <c r="Q15" s="1008"/>
      <c r="R15" s="1008"/>
      <c r="S15" s="1008"/>
      <c r="T15" s="1008"/>
      <c r="U15" s="1008"/>
      <c r="V15" s="1008"/>
      <c r="W15" s="1012"/>
      <c r="X15" s="415"/>
      <c r="Y15" s="1007"/>
      <c r="Z15" s="1007"/>
      <c r="AA15" s="1008"/>
      <c r="AB15" s="1008"/>
      <c r="AC15" s="1008"/>
      <c r="AD15" s="1008"/>
      <c r="AE15" s="1008"/>
      <c r="AF15" s="1008"/>
      <c r="AG15" s="1008"/>
      <c r="AH15" s="1007"/>
      <c r="AI15" s="1007"/>
      <c r="AJ15" s="1007"/>
      <c r="AK15" s="1008"/>
      <c r="AL15" s="1008"/>
      <c r="AM15" s="1008"/>
      <c r="AN15" s="1008"/>
      <c r="AO15" s="1008"/>
      <c r="AP15" s="1008"/>
      <c r="AQ15" s="1008"/>
      <c r="AR15" s="1009"/>
    </row>
    <row r="16" spans="1:44" ht="22.5" customHeight="1">
      <c r="A16" s="1022">
        <v>1</v>
      </c>
      <c r="B16" s="1023" t="s">
        <v>309</v>
      </c>
      <c r="C16" s="1015"/>
      <c r="D16" s="1008"/>
      <c r="E16" s="1008"/>
      <c r="F16" s="1008"/>
      <c r="G16" s="1008"/>
      <c r="H16" s="1008"/>
      <c r="I16" s="1008"/>
      <c r="J16" s="1008"/>
      <c r="K16" s="1008"/>
      <c r="L16" s="1008"/>
      <c r="M16" s="1008"/>
      <c r="N16" s="1008"/>
      <c r="O16" s="1008"/>
      <c r="P16" s="1008"/>
      <c r="Q16" s="1008"/>
      <c r="R16" s="1008"/>
      <c r="S16" s="1008"/>
      <c r="T16" s="1008"/>
      <c r="U16" s="1008"/>
      <c r="V16" s="1008"/>
      <c r="W16" s="1012"/>
      <c r="X16" s="1013"/>
      <c r="Y16" s="1008"/>
      <c r="Z16" s="1008"/>
      <c r="AA16" s="1008"/>
      <c r="AB16" s="1008"/>
      <c r="AC16" s="1008"/>
      <c r="AD16" s="1008"/>
      <c r="AE16" s="1008"/>
      <c r="AF16" s="1008"/>
      <c r="AG16" s="1008"/>
      <c r="AH16" s="1008"/>
      <c r="AI16" s="1008"/>
      <c r="AJ16" s="1008"/>
      <c r="AK16" s="1008"/>
      <c r="AL16" s="1008"/>
      <c r="AM16" s="1008"/>
      <c r="AN16" s="1008"/>
      <c r="AO16" s="1008"/>
      <c r="AP16" s="1008"/>
      <c r="AQ16" s="1008"/>
      <c r="AR16" s="1009"/>
    </row>
    <row r="17" spans="1:44" ht="22.5" customHeight="1">
      <c r="A17" s="1022">
        <v>2</v>
      </c>
      <c r="B17" s="1023" t="s">
        <v>310</v>
      </c>
      <c r="C17" s="1015"/>
      <c r="D17" s="1008"/>
      <c r="E17" s="1008"/>
      <c r="F17" s="1008"/>
      <c r="G17" s="1008"/>
      <c r="H17" s="1008"/>
      <c r="I17" s="1008"/>
      <c r="J17" s="1008"/>
      <c r="K17" s="1008"/>
      <c r="L17" s="1008"/>
      <c r="M17" s="1008"/>
      <c r="N17" s="1008"/>
      <c r="O17" s="1008"/>
      <c r="P17" s="1008"/>
      <c r="Q17" s="1008"/>
      <c r="R17" s="1008"/>
      <c r="S17" s="1008"/>
      <c r="T17" s="1008"/>
      <c r="U17" s="1008"/>
      <c r="V17" s="1008"/>
      <c r="W17" s="1012"/>
      <c r="X17" s="1013"/>
      <c r="Y17" s="1008"/>
      <c r="Z17" s="1008"/>
      <c r="AA17" s="1008"/>
      <c r="AB17" s="1008"/>
      <c r="AC17" s="1008"/>
      <c r="AD17" s="1008"/>
      <c r="AE17" s="1008"/>
      <c r="AF17" s="1008"/>
      <c r="AG17" s="1008"/>
      <c r="AH17" s="1008"/>
      <c r="AI17" s="1008"/>
      <c r="AJ17" s="1008"/>
      <c r="AK17" s="1008"/>
      <c r="AL17" s="1008"/>
      <c r="AM17" s="1008"/>
      <c r="AN17" s="1008"/>
      <c r="AO17" s="1008"/>
      <c r="AP17" s="1008"/>
      <c r="AQ17" s="1008"/>
      <c r="AR17" s="1009"/>
    </row>
    <row r="18" spans="1:44" ht="22.5" customHeight="1">
      <c r="A18" s="1022"/>
      <c r="B18" s="445" t="s">
        <v>311</v>
      </c>
      <c r="C18" s="934"/>
      <c r="D18" s="1007"/>
      <c r="E18" s="1007"/>
      <c r="F18" s="1008"/>
      <c r="G18" s="1008"/>
      <c r="H18" s="1008"/>
      <c r="I18" s="1008"/>
      <c r="J18" s="1008"/>
      <c r="K18" s="1008"/>
      <c r="L18" s="1008"/>
      <c r="M18" s="1007"/>
      <c r="N18" s="1007"/>
      <c r="O18" s="1007"/>
      <c r="P18" s="1008"/>
      <c r="Q18" s="1008"/>
      <c r="R18" s="1008"/>
      <c r="S18" s="1008"/>
      <c r="T18" s="1008"/>
      <c r="U18" s="1008"/>
      <c r="V18" s="1008"/>
      <c r="W18" s="1012"/>
      <c r="X18" s="415"/>
      <c r="Y18" s="1007"/>
      <c r="Z18" s="1007"/>
      <c r="AA18" s="1008"/>
      <c r="AB18" s="1008"/>
      <c r="AC18" s="1008"/>
      <c r="AD18" s="1008"/>
      <c r="AE18" s="1008"/>
      <c r="AF18" s="1008"/>
      <c r="AG18" s="1008"/>
      <c r="AH18" s="1007"/>
      <c r="AI18" s="1007"/>
      <c r="AJ18" s="1007"/>
      <c r="AK18" s="1008"/>
      <c r="AL18" s="1008"/>
      <c r="AM18" s="1008"/>
      <c r="AN18" s="1008"/>
      <c r="AO18" s="1008"/>
      <c r="AP18" s="1008"/>
      <c r="AQ18" s="1008"/>
      <c r="AR18" s="1009"/>
    </row>
    <row r="19" spans="1:44" ht="22.5" customHeight="1">
      <c r="A19" s="1022">
        <v>1</v>
      </c>
      <c r="B19" s="1023" t="s">
        <v>309</v>
      </c>
      <c r="C19" s="1015"/>
      <c r="D19" s="1008"/>
      <c r="E19" s="1008"/>
      <c r="F19" s="1008"/>
      <c r="G19" s="1008"/>
      <c r="H19" s="1008"/>
      <c r="I19" s="1008"/>
      <c r="J19" s="1008"/>
      <c r="K19" s="1008"/>
      <c r="L19" s="1008"/>
      <c r="M19" s="1008"/>
      <c r="N19" s="1008"/>
      <c r="O19" s="1008"/>
      <c r="P19" s="1008"/>
      <c r="Q19" s="1008"/>
      <c r="R19" s="1008"/>
      <c r="S19" s="1008"/>
      <c r="T19" s="1008"/>
      <c r="U19" s="1008"/>
      <c r="V19" s="1008"/>
      <c r="W19" s="1012"/>
      <c r="X19" s="1013"/>
      <c r="Y19" s="1008"/>
      <c r="Z19" s="1008"/>
      <c r="AA19" s="1008"/>
      <c r="AB19" s="1008"/>
      <c r="AC19" s="1008"/>
      <c r="AD19" s="1008"/>
      <c r="AE19" s="1008"/>
      <c r="AF19" s="1008"/>
      <c r="AG19" s="1008"/>
      <c r="AH19" s="1008"/>
      <c r="AI19" s="1008"/>
      <c r="AJ19" s="1008"/>
      <c r="AK19" s="1008"/>
      <c r="AL19" s="1008"/>
      <c r="AM19" s="1008"/>
      <c r="AN19" s="1008"/>
      <c r="AO19" s="1008"/>
      <c r="AP19" s="1008"/>
      <c r="AQ19" s="1008"/>
      <c r="AR19" s="1009"/>
    </row>
    <row r="20" spans="1:44" ht="22.5" customHeight="1">
      <c r="A20" s="1022">
        <v>2</v>
      </c>
      <c r="B20" s="1023" t="s">
        <v>310</v>
      </c>
      <c r="C20" s="1015"/>
      <c r="D20" s="1008"/>
      <c r="E20" s="1008"/>
      <c r="F20" s="1008"/>
      <c r="G20" s="1008"/>
      <c r="H20" s="1008"/>
      <c r="I20" s="1008"/>
      <c r="J20" s="1008"/>
      <c r="K20" s="1008"/>
      <c r="L20" s="1008"/>
      <c r="M20" s="1008"/>
      <c r="N20" s="1008"/>
      <c r="O20" s="1008"/>
      <c r="P20" s="1008"/>
      <c r="Q20" s="1008"/>
      <c r="R20" s="1008"/>
      <c r="S20" s="1008"/>
      <c r="T20" s="1008"/>
      <c r="U20" s="1008"/>
      <c r="V20" s="1008"/>
      <c r="W20" s="1012"/>
      <c r="X20" s="1013"/>
      <c r="Y20" s="1008"/>
      <c r="Z20" s="1008"/>
      <c r="AA20" s="1008"/>
      <c r="AB20" s="1008"/>
      <c r="AC20" s="1008"/>
      <c r="AD20" s="1008"/>
      <c r="AE20" s="1008"/>
      <c r="AF20" s="1008"/>
      <c r="AG20" s="1008"/>
      <c r="AH20" s="1008"/>
      <c r="AI20" s="1008"/>
      <c r="AJ20" s="1008"/>
      <c r="AK20" s="1008"/>
      <c r="AL20" s="1008"/>
      <c r="AM20" s="1008"/>
      <c r="AN20" s="1008"/>
      <c r="AO20" s="1008"/>
      <c r="AP20" s="1008"/>
      <c r="AQ20" s="1008"/>
      <c r="AR20" s="1009"/>
    </row>
    <row r="21" spans="1:44" ht="22.5" customHeight="1" thickBot="1">
      <c r="A21" s="1024"/>
      <c r="B21" s="1025" t="s">
        <v>203</v>
      </c>
      <c r="C21" s="1016"/>
      <c r="D21" s="1010"/>
      <c r="E21" s="1010"/>
      <c r="F21" s="522"/>
      <c r="G21" s="522"/>
      <c r="H21" s="522"/>
      <c r="I21" s="522"/>
      <c r="J21" s="522"/>
      <c r="K21" s="522"/>
      <c r="L21" s="522"/>
      <c r="M21" s="1010"/>
      <c r="N21" s="1010"/>
      <c r="O21" s="1010"/>
      <c r="P21" s="522"/>
      <c r="Q21" s="522"/>
      <c r="R21" s="522"/>
      <c r="S21" s="522"/>
      <c r="T21" s="522"/>
      <c r="U21" s="522"/>
      <c r="V21" s="522"/>
      <c r="W21" s="941"/>
      <c r="X21" s="775"/>
      <c r="Y21" s="1010"/>
      <c r="Z21" s="1010"/>
      <c r="AA21" s="522"/>
      <c r="AB21" s="522"/>
      <c r="AC21" s="522"/>
      <c r="AD21" s="522"/>
      <c r="AE21" s="522"/>
      <c r="AF21" s="522"/>
      <c r="AG21" s="522"/>
      <c r="AH21" s="1010"/>
      <c r="AI21" s="1010"/>
      <c r="AJ21" s="1010"/>
      <c r="AK21" s="522"/>
      <c r="AL21" s="522"/>
      <c r="AM21" s="522"/>
      <c r="AN21" s="522"/>
      <c r="AO21" s="522"/>
      <c r="AP21" s="522"/>
      <c r="AQ21" s="522"/>
      <c r="AR21" s="523"/>
    </row>
    <row r="23" spans="1:37" ht="15.75">
      <c r="A23" s="496"/>
      <c r="C23" s="519" t="s">
        <v>253</v>
      </c>
      <c r="R23" s="386" t="s">
        <v>453</v>
      </c>
      <c r="T23" s="419"/>
      <c r="AK23" s="500" t="s">
        <v>317</v>
      </c>
    </row>
    <row r="24" spans="1:37" ht="15.75">
      <c r="A24" s="496"/>
      <c r="B24" s="419"/>
      <c r="C24" s="500" t="s">
        <v>254</v>
      </c>
      <c r="T24" s="389"/>
      <c r="U24" s="389"/>
      <c r="V24" s="389"/>
      <c r="W24" s="389"/>
      <c r="X24" s="389"/>
      <c r="Y24" s="389"/>
      <c r="Z24" s="389"/>
      <c r="AK24" s="386" t="s">
        <v>312</v>
      </c>
    </row>
    <row r="25" spans="1:46" ht="15.75">
      <c r="A25" s="496"/>
      <c r="T25" s="419"/>
      <c r="U25" s="419"/>
      <c r="V25" s="419"/>
      <c r="W25" s="419"/>
      <c r="X25" s="419"/>
      <c r="Y25" s="419"/>
      <c r="Z25" s="419"/>
      <c r="AK25" s="500" t="s">
        <v>256</v>
      </c>
      <c r="AO25" s="419"/>
      <c r="AP25" s="419"/>
      <c r="AQ25" s="419"/>
      <c r="AR25" s="419"/>
      <c r="AS25" s="419"/>
      <c r="AT25" s="419"/>
    </row>
  </sheetData>
  <sheetProtection/>
  <mergeCells count="38">
    <mergeCell ref="AG8:AL8"/>
    <mergeCell ref="AM8:AR8"/>
    <mergeCell ref="R9:R10"/>
    <mergeCell ref="S9:T9"/>
    <mergeCell ref="U9:W9"/>
    <mergeCell ref="C6:W6"/>
    <mergeCell ref="X6:AR6"/>
    <mergeCell ref="X7:X10"/>
    <mergeCell ref="Y7:AF7"/>
    <mergeCell ref="AG7:AR7"/>
    <mergeCell ref="Y8:AB8"/>
    <mergeCell ref="AC8:AF8"/>
    <mergeCell ref="E9:G9"/>
    <mergeCell ref="H9:H10"/>
    <mergeCell ref="I9:K9"/>
    <mergeCell ref="L9:L10"/>
    <mergeCell ref="M9:N9"/>
    <mergeCell ref="O9:Q9"/>
    <mergeCell ref="AC9:AC10"/>
    <mergeCell ref="AD9:AF9"/>
    <mergeCell ref="C7:C10"/>
    <mergeCell ref="D7:K7"/>
    <mergeCell ref="L7:W7"/>
    <mergeCell ref="D8:G8"/>
    <mergeCell ref="H8:K8"/>
    <mergeCell ref="L8:Q8"/>
    <mergeCell ref="R8:W8"/>
    <mergeCell ref="D9:D10"/>
    <mergeCell ref="AP9:AR9"/>
    <mergeCell ref="B6:B10"/>
    <mergeCell ref="A6:A10"/>
    <mergeCell ref="AG9:AG10"/>
    <mergeCell ref="AH9:AI9"/>
    <mergeCell ref="AJ9:AL9"/>
    <mergeCell ref="AM9:AM10"/>
    <mergeCell ref="AN9:AO9"/>
    <mergeCell ref="Y9:Y10"/>
    <mergeCell ref="Z9:AB9"/>
  </mergeCells>
  <printOptions/>
  <pageMargins left="0.17" right="0.2" top="0.45" bottom="0.2" header="0.2" footer="0.16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3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9.140625" style="496" customWidth="1"/>
    <col min="2" max="2" width="3.28125" style="496" customWidth="1"/>
    <col min="3" max="4" width="2.00390625" style="496" customWidth="1"/>
    <col min="5" max="5" width="2.28125" style="496" customWidth="1"/>
    <col min="6" max="6" width="3.28125" style="496" customWidth="1"/>
    <col min="7" max="7" width="1.57421875" style="496" customWidth="1"/>
    <col min="8" max="8" width="1.8515625" style="496" customWidth="1"/>
    <col min="9" max="9" width="1.57421875" style="496" customWidth="1"/>
    <col min="10" max="11" width="1.8515625" style="496" customWidth="1"/>
    <col min="12" max="12" width="2.8515625" style="496" customWidth="1"/>
    <col min="13" max="13" width="2.28125" style="496" customWidth="1"/>
    <col min="14" max="15" width="2.7109375" style="496" customWidth="1"/>
    <col min="16" max="16" width="3.140625" style="496" customWidth="1"/>
    <col min="17" max="17" width="3.57421875" style="496" customWidth="1"/>
    <col min="18" max="18" width="1.7109375" style="496" customWidth="1"/>
    <col min="19" max="19" width="2.140625" style="496" customWidth="1"/>
    <col min="20" max="21" width="1.8515625" style="496" customWidth="1"/>
    <col min="22" max="22" width="1.7109375" style="496" customWidth="1"/>
    <col min="23" max="23" width="3.28125" style="496" customWidth="1"/>
    <col min="24" max="24" width="3.140625" style="496" customWidth="1"/>
    <col min="25" max="25" width="2.8515625" style="496" customWidth="1"/>
    <col min="26" max="26" width="3.421875" style="496" customWidth="1"/>
    <col min="27" max="27" width="4.140625" style="496" customWidth="1"/>
    <col min="28" max="28" width="3.28125" style="496" customWidth="1"/>
    <col min="29" max="29" width="2.140625" style="496" customWidth="1"/>
    <col min="30" max="30" width="1.8515625" style="496" customWidth="1"/>
    <col min="31" max="31" width="2.28125" style="496" customWidth="1"/>
    <col min="32" max="32" width="3.140625" style="496" customWidth="1"/>
    <col min="33" max="33" width="1.8515625" style="496" customWidth="1"/>
    <col min="34" max="37" width="1.7109375" style="496" customWidth="1"/>
    <col min="38" max="38" width="3.00390625" style="496" customWidth="1"/>
    <col min="39" max="41" width="2.57421875" style="496" customWidth="1"/>
    <col min="42" max="42" width="2.8515625" style="496" customWidth="1"/>
    <col min="43" max="43" width="3.421875" style="496" customWidth="1"/>
    <col min="44" max="46" width="2.00390625" style="496" customWidth="1"/>
    <col min="47" max="47" width="1.7109375" style="496" customWidth="1"/>
    <col min="48" max="48" width="2.00390625" style="496" customWidth="1"/>
    <col min="49" max="50" width="3.00390625" style="496" customWidth="1"/>
    <col min="51" max="51" width="2.57421875" style="496" customWidth="1"/>
    <col min="52" max="52" width="4.7109375" style="496" customWidth="1"/>
    <col min="53" max="54" width="3.8515625" style="496" customWidth="1"/>
    <col min="55" max="55" width="3.421875" style="496" customWidth="1"/>
    <col min="56" max="16384" width="9.421875" style="496" customWidth="1"/>
  </cols>
  <sheetData>
    <row r="1" spans="1:49" ht="18.75">
      <c r="A1" s="454" t="s">
        <v>425</v>
      </c>
      <c r="B1" s="454"/>
      <c r="C1" s="454"/>
      <c r="D1" s="454"/>
      <c r="E1" s="454"/>
      <c r="F1" s="644"/>
      <c r="G1" s="644"/>
      <c r="H1" s="644"/>
      <c r="I1" s="644"/>
      <c r="Z1" s="407"/>
      <c r="AA1" s="407"/>
      <c r="AB1" s="500" t="s">
        <v>313</v>
      </c>
      <c r="AW1" s="407" t="s">
        <v>314</v>
      </c>
    </row>
    <row r="2" spans="1:5" ht="15.75">
      <c r="A2" s="389"/>
      <c r="B2" s="389"/>
      <c r="C2" s="389"/>
      <c r="D2" s="389"/>
      <c r="E2" s="389"/>
    </row>
    <row r="3" spans="1:53" ht="18.75">
      <c r="A3" s="1359" t="s">
        <v>315</v>
      </c>
      <c r="B3" s="1359"/>
      <c r="C3" s="1359"/>
      <c r="D3" s="1359"/>
      <c r="E3" s="1359"/>
      <c r="F3" s="1359"/>
      <c r="G3" s="1359"/>
      <c r="H3" s="1359"/>
      <c r="I3" s="1359"/>
      <c r="J3" s="1359"/>
      <c r="K3" s="1359"/>
      <c r="L3" s="1359"/>
      <c r="M3" s="1359"/>
      <c r="N3" s="1359"/>
      <c r="O3" s="1359"/>
      <c r="P3" s="1359"/>
      <c r="Q3" s="1359"/>
      <c r="R3" s="1359"/>
      <c r="S3" s="1359"/>
      <c r="T3" s="1359"/>
      <c r="U3" s="1359"/>
      <c r="V3" s="1359"/>
      <c r="W3" s="1359"/>
      <c r="X3" s="1359"/>
      <c r="Y3" s="1359"/>
      <c r="Z3" s="1359"/>
      <c r="AA3" s="1359"/>
      <c r="AB3" s="1359"/>
      <c r="AC3" s="1359"/>
      <c r="AD3" s="1359"/>
      <c r="AE3" s="1359"/>
      <c r="AF3" s="1359"/>
      <c r="AG3" s="1359"/>
      <c r="AH3" s="1359"/>
      <c r="AI3" s="1359"/>
      <c r="AJ3" s="1359"/>
      <c r="AK3" s="1359"/>
      <c r="AL3" s="1359"/>
      <c r="AM3" s="1359"/>
      <c r="AN3" s="1359"/>
      <c r="AO3" s="1359"/>
      <c r="AP3" s="1359"/>
      <c r="AQ3" s="1359"/>
      <c r="AR3" s="1359"/>
      <c r="AS3" s="1359"/>
      <c r="AT3" s="1359"/>
      <c r="AU3" s="1359"/>
      <c r="AV3" s="1359"/>
      <c r="AW3" s="1359"/>
      <c r="AX3" s="1359"/>
      <c r="AY3" s="1359"/>
      <c r="AZ3" s="1359"/>
      <c r="BA3" s="1359"/>
    </row>
    <row r="4" spans="1:53" ht="18.75">
      <c r="A4" s="1359" t="s">
        <v>431</v>
      </c>
      <c r="B4" s="1359"/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1359"/>
      <c r="S4" s="1359"/>
      <c r="T4" s="1359"/>
      <c r="U4" s="1359"/>
      <c r="V4" s="1359"/>
      <c r="W4" s="1359"/>
      <c r="X4" s="1359"/>
      <c r="Y4" s="1359"/>
      <c r="Z4" s="1359"/>
      <c r="AA4" s="1359"/>
      <c r="AB4" s="1359"/>
      <c r="AC4" s="1359"/>
      <c r="AD4" s="1359"/>
      <c r="AE4" s="1359"/>
      <c r="AF4" s="1359"/>
      <c r="AG4" s="1359"/>
      <c r="AH4" s="1359"/>
      <c r="AI4" s="1359"/>
      <c r="AJ4" s="1359"/>
      <c r="AK4" s="1359"/>
      <c r="AL4" s="1359"/>
      <c r="AM4" s="1359"/>
      <c r="AN4" s="1359"/>
      <c r="AO4" s="1359"/>
      <c r="AP4" s="1359"/>
      <c r="AQ4" s="1359"/>
      <c r="AR4" s="1359"/>
      <c r="AS4" s="1359"/>
      <c r="AT4" s="1359"/>
      <c r="AU4" s="1359"/>
      <c r="AV4" s="1359"/>
      <c r="AW4" s="1359"/>
      <c r="AX4" s="1359"/>
      <c r="AY4" s="1359"/>
      <c r="AZ4" s="1359"/>
      <c r="BA4" s="1359"/>
    </row>
    <row r="5" spans="1:28" ht="16.5" thickBot="1">
      <c r="A5" s="386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</row>
    <row r="6" spans="1:55" ht="16.5" thickBot="1">
      <c r="A6" s="1592" t="s">
        <v>75</v>
      </c>
      <c r="B6" s="1428" t="s">
        <v>411</v>
      </c>
      <c r="C6" s="1424"/>
      <c r="D6" s="1424"/>
      <c r="E6" s="1424"/>
      <c r="F6" s="1424"/>
      <c r="G6" s="1424"/>
      <c r="H6" s="1424"/>
      <c r="I6" s="1424"/>
      <c r="J6" s="1424"/>
      <c r="K6" s="1424"/>
      <c r="L6" s="1424"/>
      <c r="M6" s="1424"/>
      <c r="N6" s="1424"/>
      <c r="O6" s="1424"/>
      <c r="P6" s="1424"/>
      <c r="Q6" s="1424"/>
      <c r="R6" s="1424"/>
      <c r="S6" s="1424"/>
      <c r="T6" s="1424"/>
      <c r="U6" s="1424"/>
      <c r="V6" s="1424"/>
      <c r="W6" s="1424"/>
      <c r="X6" s="1424"/>
      <c r="Y6" s="1424"/>
      <c r="Z6" s="1424"/>
      <c r="AA6" s="1425"/>
      <c r="AB6" s="1428" t="s">
        <v>431</v>
      </c>
      <c r="AC6" s="1424"/>
      <c r="AD6" s="1424"/>
      <c r="AE6" s="1424"/>
      <c r="AF6" s="1424"/>
      <c r="AG6" s="1424"/>
      <c r="AH6" s="1424"/>
      <c r="AI6" s="1424"/>
      <c r="AJ6" s="1424"/>
      <c r="AK6" s="1424"/>
      <c r="AL6" s="1424"/>
      <c r="AM6" s="1424"/>
      <c r="AN6" s="1424"/>
      <c r="AO6" s="1424"/>
      <c r="AP6" s="1424"/>
      <c r="AQ6" s="1424"/>
      <c r="AR6" s="1424"/>
      <c r="AS6" s="1424"/>
      <c r="AT6" s="1424"/>
      <c r="AU6" s="1424"/>
      <c r="AV6" s="1424"/>
      <c r="AW6" s="1424"/>
      <c r="AX6" s="1424"/>
      <c r="AY6" s="1424"/>
      <c r="AZ6" s="1424"/>
      <c r="BA6" s="1424"/>
      <c r="BB6" s="1424"/>
      <c r="BC6" s="1425"/>
    </row>
    <row r="7" spans="1:55" ht="15.75" customHeight="1">
      <c r="A7" s="1593"/>
      <c r="B7" s="1606" t="s">
        <v>385</v>
      </c>
      <c r="C7" s="1608" t="s">
        <v>261</v>
      </c>
      <c r="D7" s="1608"/>
      <c r="E7" s="1609"/>
      <c r="F7" s="1588" t="s">
        <v>0</v>
      </c>
      <c r="G7" s="1589"/>
      <c r="H7" s="1589"/>
      <c r="I7" s="1589"/>
      <c r="J7" s="1589"/>
      <c r="K7" s="1589"/>
      <c r="L7" s="1582" t="s">
        <v>277</v>
      </c>
      <c r="M7" s="1583"/>
      <c r="N7" s="1583"/>
      <c r="O7" s="1583"/>
      <c r="P7" s="1584"/>
      <c r="Q7" s="1585" t="s">
        <v>1</v>
      </c>
      <c r="R7" s="1586"/>
      <c r="S7" s="1586"/>
      <c r="T7" s="1586"/>
      <c r="U7" s="1586"/>
      <c r="V7" s="1587"/>
      <c r="W7" s="1597" t="s">
        <v>375</v>
      </c>
      <c r="X7" s="1598" t="s">
        <v>386</v>
      </c>
      <c r="Y7" s="1599"/>
      <c r="Z7" s="1598" t="s">
        <v>387</v>
      </c>
      <c r="AA7" s="1602"/>
      <c r="AB7" s="1606" t="s">
        <v>385</v>
      </c>
      <c r="AC7" s="1608" t="s">
        <v>261</v>
      </c>
      <c r="AD7" s="1608"/>
      <c r="AE7" s="1609"/>
      <c r="AF7" s="1588" t="s">
        <v>0</v>
      </c>
      <c r="AG7" s="1589"/>
      <c r="AH7" s="1589"/>
      <c r="AI7" s="1589"/>
      <c r="AJ7" s="1589"/>
      <c r="AK7" s="1589"/>
      <c r="AL7" s="1582" t="s">
        <v>277</v>
      </c>
      <c r="AM7" s="1583"/>
      <c r="AN7" s="1583"/>
      <c r="AO7" s="1583"/>
      <c r="AP7" s="1584"/>
      <c r="AQ7" s="1585" t="s">
        <v>1</v>
      </c>
      <c r="AR7" s="1586"/>
      <c r="AS7" s="1586"/>
      <c r="AT7" s="1586"/>
      <c r="AU7" s="1586"/>
      <c r="AV7" s="1587"/>
      <c r="AW7" s="1597" t="s">
        <v>375</v>
      </c>
      <c r="AX7" s="1598" t="s">
        <v>386</v>
      </c>
      <c r="AY7" s="1599"/>
      <c r="AZ7" s="1598" t="s">
        <v>387</v>
      </c>
      <c r="BA7" s="1617"/>
      <c r="BB7" s="1580" t="s">
        <v>388</v>
      </c>
      <c r="BC7" s="1581"/>
    </row>
    <row r="8" spans="1:55" ht="15.75">
      <c r="A8" s="1593"/>
      <c r="B8" s="1607"/>
      <c r="C8" s="1610"/>
      <c r="D8" s="1610"/>
      <c r="E8" s="1611"/>
      <c r="F8" s="1604" t="s">
        <v>372</v>
      </c>
      <c r="G8" s="1582" t="s">
        <v>6</v>
      </c>
      <c r="H8" s="1583"/>
      <c r="I8" s="1583"/>
      <c r="J8" s="1583"/>
      <c r="K8" s="1584"/>
      <c r="L8" s="1590" t="s">
        <v>200</v>
      </c>
      <c r="M8" s="1590" t="s">
        <v>216</v>
      </c>
      <c r="N8" s="1590" t="s">
        <v>373</v>
      </c>
      <c r="O8" s="1590" t="s">
        <v>202</v>
      </c>
      <c r="P8" s="1590" t="s">
        <v>374</v>
      </c>
      <c r="Q8" s="1595" t="s">
        <v>196</v>
      </c>
      <c r="R8" s="1582" t="s">
        <v>6</v>
      </c>
      <c r="S8" s="1583"/>
      <c r="T8" s="1583"/>
      <c r="U8" s="1583"/>
      <c r="V8" s="1584"/>
      <c r="W8" s="1597"/>
      <c r="X8" s="1600"/>
      <c r="Y8" s="1601"/>
      <c r="Z8" s="1600"/>
      <c r="AA8" s="1603"/>
      <c r="AB8" s="1607"/>
      <c r="AC8" s="1610"/>
      <c r="AD8" s="1610"/>
      <c r="AE8" s="1611"/>
      <c r="AF8" s="1604" t="s">
        <v>372</v>
      </c>
      <c r="AG8" s="1582" t="s">
        <v>6</v>
      </c>
      <c r="AH8" s="1583"/>
      <c r="AI8" s="1583"/>
      <c r="AJ8" s="1583"/>
      <c r="AK8" s="1584"/>
      <c r="AL8" s="1590" t="s">
        <v>200</v>
      </c>
      <c r="AM8" s="1590" t="s">
        <v>216</v>
      </c>
      <c r="AN8" s="1590" t="s">
        <v>373</v>
      </c>
      <c r="AO8" s="1590" t="s">
        <v>202</v>
      </c>
      <c r="AP8" s="1590" t="s">
        <v>374</v>
      </c>
      <c r="AQ8" s="1595" t="s">
        <v>196</v>
      </c>
      <c r="AR8" s="1582" t="s">
        <v>6</v>
      </c>
      <c r="AS8" s="1583"/>
      <c r="AT8" s="1583"/>
      <c r="AU8" s="1583"/>
      <c r="AV8" s="1584"/>
      <c r="AW8" s="1597"/>
      <c r="AX8" s="1600"/>
      <c r="AY8" s="1601"/>
      <c r="AZ8" s="1600"/>
      <c r="BA8" s="1618"/>
      <c r="BB8" s="1613" t="s">
        <v>377</v>
      </c>
      <c r="BC8" s="1615" t="s">
        <v>378</v>
      </c>
    </row>
    <row r="9" spans="1:55" ht="27" customHeight="1" thickBot="1">
      <c r="A9" s="1594"/>
      <c r="B9" s="1607"/>
      <c r="C9" s="714" t="s">
        <v>78</v>
      </c>
      <c r="D9" s="713" t="s">
        <v>79</v>
      </c>
      <c r="E9" s="714" t="s">
        <v>80</v>
      </c>
      <c r="F9" s="1605"/>
      <c r="G9" s="713">
        <v>1</v>
      </c>
      <c r="H9" s="714">
        <v>2</v>
      </c>
      <c r="I9" s="713">
        <v>3</v>
      </c>
      <c r="J9" s="714">
        <v>4</v>
      </c>
      <c r="K9" s="713">
        <v>5</v>
      </c>
      <c r="L9" s="1591"/>
      <c r="M9" s="1591"/>
      <c r="N9" s="1591"/>
      <c r="O9" s="1591"/>
      <c r="P9" s="1591"/>
      <c r="Q9" s="1596"/>
      <c r="R9" s="713">
        <v>1</v>
      </c>
      <c r="S9" s="714">
        <v>2</v>
      </c>
      <c r="T9" s="713">
        <v>3</v>
      </c>
      <c r="U9" s="714">
        <v>4</v>
      </c>
      <c r="V9" s="713">
        <v>5</v>
      </c>
      <c r="W9" s="1591"/>
      <c r="X9" s="715" t="s">
        <v>0</v>
      </c>
      <c r="Y9" s="716" t="s">
        <v>376</v>
      </c>
      <c r="Z9" s="715" t="s">
        <v>0</v>
      </c>
      <c r="AA9" s="716" t="s">
        <v>376</v>
      </c>
      <c r="AB9" s="1612"/>
      <c r="AC9" s="714" t="s">
        <v>78</v>
      </c>
      <c r="AD9" s="713" t="s">
        <v>79</v>
      </c>
      <c r="AE9" s="714" t="s">
        <v>80</v>
      </c>
      <c r="AF9" s="1605"/>
      <c r="AG9" s="713">
        <v>1</v>
      </c>
      <c r="AH9" s="714">
        <v>2</v>
      </c>
      <c r="AI9" s="713">
        <v>3</v>
      </c>
      <c r="AJ9" s="714">
        <v>4</v>
      </c>
      <c r="AK9" s="713">
        <v>5</v>
      </c>
      <c r="AL9" s="1591"/>
      <c r="AM9" s="1591"/>
      <c r="AN9" s="1591"/>
      <c r="AO9" s="1591"/>
      <c r="AP9" s="1591"/>
      <c r="AQ9" s="1596"/>
      <c r="AR9" s="713">
        <v>1</v>
      </c>
      <c r="AS9" s="714">
        <v>2</v>
      </c>
      <c r="AT9" s="713">
        <v>3</v>
      </c>
      <c r="AU9" s="714">
        <v>4</v>
      </c>
      <c r="AV9" s="713">
        <v>5</v>
      </c>
      <c r="AW9" s="1591"/>
      <c r="AX9" s="715" t="s">
        <v>0</v>
      </c>
      <c r="AY9" s="716" t="s">
        <v>376</v>
      </c>
      <c r="AZ9" s="715" t="s">
        <v>0</v>
      </c>
      <c r="BA9" s="955" t="s">
        <v>376</v>
      </c>
      <c r="BB9" s="1614"/>
      <c r="BC9" s="1616" t="s">
        <v>77</v>
      </c>
    </row>
    <row r="10" spans="1:55" ht="16.5" thickBot="1">
      <c r="A10" s="781">
        <v>1</v>
      </c>
      <c r="B10" s="782">
        <v>2</v>
      </c>
      <c r="C10" s="783">
        <v>3</v>
      </c>
      <c r="D10" s="784">
        <v>4</v>
      </c>
      <c r="E10" s="785">
        <v>5</v>
      </c>
      <c r="F10" s="786">
        <v>6</v>
      </c>
      <c r="G10" s="784">
        <v>7</v>
      </c>
      <c r="H10" s="783">
        <v>8</v>
      </c>
      <c r="I10" s="784">
        <v>9</v>
      </c>
      <c r="J10" s="783">
        <v>10</v>
      </c>
      <c r="K10" s="784">
        <v>11</v>
      </c>
      <c r="L10" s="783">
        <v>12</v>
      </c>
      <c r="M10" s="784">
        <v>13</v>
      </c>
      <c r="N10" s="783">
        <v>14</v>
      </c>
      <c r="O10" s="784">
        <v>15</v>
      </c>
      <c r="P10" s="783">
        <v>16</v>
      </c>
      <c r="Q10" s="784">
        <v>17</v>
      </c>
      <c r="R10" s="783">
        <v>18</v>
      </c>
      <c r="S10" s="784">
        <v>19</v>
      </c>
      <c r="T10" s="783">
        <v>20</v>
      </c>
      <c r="U10" s="784">
        <v>21</v>
      </c>
      <c r="V10" s="783">
        <v>22</v>
      </c>
      <c r="W10" s="784">
        <v>23</v>
      </c>
      <c r="X10" s="783">
        <v>24</v>
      </c>
      <c r="Y10" s="784">
        <v>25</v>
      </c>
      <c r="Z10" s="783">
        <v>26</v>
      </c>
      <c r="AA10" s="786">
        <v>27</v>
      </c>
      <c r="AB10" s="782">
        <v>28</v>
      </c>
      <c r="AC10" s="783">
        <v>29</v>
      </c>
      <c r="AD10" s="784">
        <v>30</v>
      </c>
      <c r="AE10" s="785">
        <v>31</v>
      </c>
      <c r="AF10" s="786">
        <v>32</v>
      </c>
      <c r="AG10" s="784">
        <v>33</v>
      </c>
      <c r="AH10" s="783">
        <v>34</v>
      </c>
      <c r="AI10" s="784">
        <v>35</v>
      </c>
      <c r="AJ10" s="783">
        <v>36</v>
      </c>
      <c r="AK10" s="784">
        <v>37</v>
      </c>
      <c r="AL10" s="783">
        <v>38</v>
      </c>
      <c r="AM10" s="784">
        <v>39</v>
      </c>
      <c r="AN10" s="783">
        <v>40</v>
      </c>
      <c r="AO10" s="784">
        <v>41</v>
      </c>
      <c r="AP10" s="783">
        <v>42</v>
      </c>
      <c r="AQ10" s="784">
        <v>43</v>
      </c>
      <c r="AR10" s="783">
        <v>44</v>
      </c>
      <c r="AS10" s="784">
        <v>45</v>
      </c>
      <c r="AT10" s="783">
        <v>46</v>
      </c>
      <c r="AU10" s="784">
        <v>47</v>
      </c>
      <c r="AV10" s="783">
        <v>48</v>
      </c>
      <c r="AW10" s="784">
        <v>49</v>
      </c>
      <c r="AX10" s="783">
        <v>50</v>
      </c>
      <c r="AY10" s="784">
        <v>51</v>
      </c>
      <c r="AZ10" s="783">
        <v>52</v>
      </c>
      <c r="BA10" s="786">
        <v>53</v>
      </c>
      <c r="BB10" s="781">
        <v>54</v>
      </c>
      <c r="BC10" s="787">
        <v>55</v>
      </c>
    </row>
    <row r="11" spans="1:55" ht="15.75">
      <c r="A11" s="788"/>
      <c r="B11" s="616"/>
      <c r="C11" s="619"/>
      <c r="D11" s="617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7"/>
      <c r="V11" s="617"/>
      <c r="W11" s="617"/>
      <c r="X11" s="617"/>
      <c r="Y11" s="617"/>
      <c r="Z11" s="617"/>
      <c r="AA11" s="620"/>
      <c r="AB11" s="616"/>
      <c r="AC11" s="619"/>
      <c r="AD11" s="617"/>
      <c r="AE11" s="617"/>
      <c r="AF11" s="617"/>
      <c r="AG11" s="617"/>
      <c r="AH11" s="617"/>
      <c r="AI11" s="617"/>
      <c r="AJ11" s="617"/>
      <c r="AK11" s="617"/>
      <c r="AL11" s="617"/>
      <c r="AM11" s="617"/>
      <c r="AN11" s="617"/>
      <c r="AO11" s="617"/>
      <c r="AP11" s="617"/>
      <c r="AQ11" s="617"/>
      <c r="AR11" s="617"/>
      <c r="AS11" s="617"/>
      <c r="AT11" s="617"/>
      <c r="AU11" s="617"/>
      <c r="AV11" s="617"/>
      <c r="AW11" s="617"/>
      <c r="AX11" s="617"/>
      <c r="AY11" s="617"/>
      <c r="AZ11" s="617"/>
      <c r="BA11" s="620"/>
      <c r="BB11" s="616"/>
      <c r="BC11" s="618"/>
    </row>
    <row r="12" spans="1:55" ht="15.75">
      <c r="A12" s="789" t="s">
        <v>316</v>
      </c>
      <c r="B12" s="790"/>
      <c r="C12" s="791"/>
      <c r="D12" s="792"/>
      <c r="E12" s="792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6"/>
      <c r="AB12" s="602"/>
      <c r="AC12" s="605"/>
      <c r="AD12" s="603"/>
      <c r="AE12" s="603"/>
      <c r="AF12" s="603"/>
      <c r="AG12" s="603"/>
      <c r="AH12" s="603"/>
      <c r="AI12" s="603"/>
      <c r="AJ12" s="603"/>
      <c r="AK12" s="603"/>
      <c r="AL12" s="603"/>
      <c r="AM12" s="603"/>
      <c r="AN12" s="603"/>
      <c r="AO12" s="603"/>
      <c r="AP12" s="603"/>
      <c r="AQ12" s="603"/>
      <c r="AR12" s="603"/>
      <c r="AS12" s="603"/>
      <c r="AT12" s="603"/>
      <c r="AU12" s="603"/>
      <c r="AV12" s="603"/>
      <c r="AW12" s="603"/>
      <c r="AX12" s="603"/>
      <c r="AY12" s="603"/>
      <c r="AZ12" s="603"/>
      <c r="BA12" s="606"/>
      <c r="BB12" s="602"/>
      <c r="BC12" s="604"/>
    </row>
    <row r="13" spans="1:55" ht="15.75">
      <c r="A13" s="793" t="s">
        <v>310</v>
      </c>
      <c r="B13" s="794"/>
      <c r="C13" s="791"/>
      <c r="D13" s="792"/>
      <c r="E13" s="792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3"/>
      <c r="U13" s="603"/>
      <c r="V13" s="603"/>
      <c r="W13" s="603"/>
      <c r="X13" s="603"/>
      <c r="Y13" s="603"/>
      <c r="Z13" s="603"/>
      <c r="AA13" s="606"/>
      <c r="AB13" s="602"/>
      <c r="AC13" s="605"/>
      <c r="AD13" s="603"/>
      <c r="AE13" s="603"/>
      <c r="AF13" s="603"/>
      <c r="AG13" s="603"/>
      <c r="AH13" s="603"/>
      <c r="AI13" s="603"/>
      <c r="AJ13" s="603"/>
      <c r="AK13" s="603"/>
      <c r="AL13" s="603"/>
      <c r="AM13" s="603"/>
      <c r="AN13" s="603"/>
      <c r="AO13" s="603"/>
      <c r="AP13" s="603"/>
      <c r="AQ13" s="603"/>
      <c r="AR13" s="603"/>
      <c r="AS13" s="603"/>
      <c r="AT13" s="603"/>
      <c r="AU13" s="603"/>
      <c r="AV13" s="603"/>
      <c r="AW13" s="603"/>
      <c r="AX13" s="603"/>
      <c r="AY13" s="603"/>
      <c r="AZ13" s="603"/>
      <c r="BA13" s="606"/>
      <c r="BB13" s="602"/>
      <c r="BC13" s="604"/>
    </row>
    <row r="14" spans="1:55" ht="15.75">
      <c r="A14" s="793" t="s">
        <v>310</v>
      </c>
      <c r="B14" s="794"/>
      <c r="C14" s="791"/>
      <c r="D14" s="792"/>
      <c r="E14" s="792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603"/>
      <c r="T14" s="603"/>
      <c r="U14" s="603"/>
      <c r="V14" s="603"/>
      <c r="W14" s="603"/>
      <c r="X14" s="603"/>
      <c r="Y14" s="603"/>
      <c r="Z14" s="603"/>
      <c r="AA14" s="606"/>
      <c r="AB14" s="602"/>
      <c r="AC14" s="605"/>
      <c r="AD14" s="603"/>
      <c r="AE14" s="603"/>
      <c r="AF14" s="603"/>
      <c r="AG14" s="603"/>
      <c r="AH14" s="603"/>
      <c r="AI14" s="603"/>
      <c r="AJ14" s="603"/>
      <c r="AK14" s="603"/>
      <c r="AL14" s="603"/>
      <c r="AM14" s="603"/>
      <c r="AN14" s="603"/>
      <c r="AO14" s="603"/>
      <c r="AP14" s="603"/>
      <c r="AQ14" s="603"/>
      <c r="AR14" s="603"/>
      <c r="AS14" s="603"/>
      <c r="AT14" s="603"/>
      <c r="AU14" s="603"/>
      <c r="AV14" s="603"/>
      <c r="AW14" s="603"/>
      <c r="AX14" s="603"/>
      <c r="AY14" s="603"/>
      <c r="AZ14" s="603"/>
      <c r="BA14" s="606"/>
      <c r="BB14" s="602"/>
      <c r="BC14" s="604"/>
    </row>
    <row r="15" spans="1:55" ht="15.75">
      <c r="A15" s="795"/>
      <c r="B15" s="796"/>
      <c r="C15" s="791"/>
      <c r="D15" s="792"/>
      <c r="E15" s="792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6"/>
      <c r="AB15" s="602"/>
      <c r="AC15" s="605"/>
      <c r="AD15" s="603"/>
      <c r="AE15" s="603"/>
      <c r="AF15" s="603"/>
      <c r="AG15" s="603"/>
      <c r="AH15" s="603"/>
      <c r="AI15" s="603"/>
      <c r="AJ15" s="603"/>
      <c r="AK15" s="603"/>
      <c r="AL15" s="603"/>
      <c r="AM15" s="603"/>
      <c r="AN15" s="603"/>
      <c r="AO15" s="603"/>
      <c r="AP15" s="603"/>
      <c r="AQ15" s="603"/>
      <c r="AR15" s="603"/>
      <c r="AS15" s="603"/>
      <c r="AT15" s="603"/>
      <c r="AU15" s="603"/>
      <c r="AV15" s="603"/>
      <c r="AW15" s="603"/>
      <c r="AX15" s="603"/>
      <c r="AY15" s="603"/>
      <c r="AZ15" s="603"/>
      <c r="BA15" s="606"/>
      <c r="BB15" s="602"/>
      <c r="BC15" s="604"/>
    </row>
    <row r="16" spans="1:55" ht="15.75">
      <c r="A16" s="797"/>
      <c r="B16" s="798"/>
      <c r="C16" s="799"/>
      <c r="D16" s="800"/>
      <c r="E16" s="800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6"/>
      <c r="AB16" s="602"/>
      <c r="AC16" s="605"/>
      <c r="AD16" s="603"/>
      <c r="AE16" s="603"/>
      <c r="AF16" s="603"/>
      <c r="AG16" s="603"/>
      <c r="AH16" s="603"/>
      <c r="AI16" s="603"/>
      <c r="AJ16" s="603"/>
      <c r="AK16" s="603"/>
      <c r="AL16" s="603"/>
      <c r="AM16" s="603"/>
      <c r="AN16" s="603"/>
      <c r="AO16" s="603"/>
      <c r="AP16" s="603"/>
      <c r="AQ16" s="603"/>
      <c r="AR16" s="603"/>
      <c r="AS16" s="603"/>
      <c r="AT16" s="603"/>
      <c r="AU16" s="603"/>
      <c r="AV16" s="603"/>
      <c r="AW16" s="603"/>
      <c r="AX16" s="603"/>
      <c r="AY16" s="603"/>
      <c r="AZ16" s="603"/>
      <c r="BA16" s="606"/>
      <c r="BB16" s="602"/>
      <c r="BC16" s="604"/>
    </row>
    <row r="17" spans="1:55" ht="15.75">
      <c r="A17" s="801"/>
      <c r="B17" s="802"/>
      <c r="C17" s="803"/>
      <c r="D17" s="804"/>
      <c r="E17" s="804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6"/>
      <c r="AB17" s="602"/>
      <c r="AC17" s="605"/>
      <c r="AD17" s="603"/>
      <c r="AE17" s="603"/>
      <c r="AF17" s="603"/>
      <c r="AG17" s="603"/>
      <c r="AH17" s="603"/>
      <c r="AI17" s="603"/>
      <c r="AJ17" s="603"/>
      <c r="AK17" s="603"/>
      <c r="AL17" s="603"/>
      <c r="AM17" s="603"/>
      <c r="AN17" s="603"/>
      <c r="AO17" s="603"/>
      <c r="AP17" s="603"/>
      <c r="AQ17" s="603"/>
      <c r="AR17" s="603"/>
      <c r="AS17" s="603"/>
      <c r="AT17" s="603"/>
      <c r="AU17" s="603"/>
      <c r="AV17" s="603"/>
      <c r="AW17" s="603"/>
      <c r="AX17" s="603"/>
      <c r="AY17" s="603"/>
      <c r="AZ17" s="603"/>
      <c r="BA17" s="606"/>
      <c r="BB17" s="602"/>
      <c r="BC17" s="604"/>
    </row>
    <row r="18" spans="1:55" ht="15.75">
      <c r="A18" s="805"/>
      <c r="B18" s="802"/>
      <c r="C18" s="803"/>
      <c r="D18" s="804"/>
      <c r="E18" s="804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6"/>
      <c r="AB18" s="602"/>
      <c r="AC18" s="605"/>
      <c r="AD18" s="603"/>
      <c r="AE18" s="603"/>
      <c r="AF18" s="603"/>
      <c r="AG18" s="603"/>
      <c r="AH18" s="603"/>
      <c r="AI18" s="603"/>
      <c r="AJ18" s="603"/>
      <c r="AK18" s="603"/>
      <c r="AL18" s="603"/>
      <c r="AM18" s="603"/>
      <c r="AN18" s="603"/>
      <c r="AO18" s="603"/>
      <c r="AP18" s="603"/>
      <c r="AQ18" s="603"/>
      <c r="AR18" s="603"/>
      <c r="AS18" s="603"/>
      <c r="AT18" s="603"/>
      <c r="AU18" s="603"/>
      <c r="AV18" s="603"/>
      <c r="AW18" s="603"/>
      <c r="AX18" s="603"/>
      <c r="AY18" s="603"/>
      <c r="AZ18" s="603"/>
      <c r="BA18" s="606"/>
      <c r="BB18" s="602"/>
      <c r="BC18" s="604"/>
    </row>
    <row r="19" spans="1:55" ht="16.5" thickBot="1">
      <c r="A19" s="806" t="s">
        <v>81</v>
      </c>
      <c r="B19" s="807"/>
      <c r="C19" s="614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2"/>
      <c r="T19" s="612"/>
      <c r="U19" s="612"/>
      <c r="V19" s="612"/>
      <c r="W19" s="612"/>
      <c r="X19" s="612"/>
      <c r="Y19" s="612"/>
      <c r="Z19" s="612"/>
      <c r="AA19" s="615"/>
      <c r="AB19" s="611"/>
      <c r="AC19" s="614"/>
      <c r="AD19" s="612"/>
      <c r="AE19" s="612"/>
      <c r="AF19" s="612"/>
      <c r="AG19" s="612"/>
      <c r="AH19" s="612"/>
      <c r="AI19" s="612"/>
      <c r="AJ19" s="612"/>
      <c r="AK19" s="612"/>
      <c r="AL19" s="612"/>
      <c r="AM19" s="612"/>
      <c r="AN19" s="612"/>
      <c r="AO19" s="612"/>
      <c r="AP19" s="612"/>
      <c r="AQ19" s="612"/>
      <c r="AR19" s="612"/>
      <c r="AS19" s="612"/>
      <c r="AT19" s="612"/>
      <c r="AU19" s="612"/>
      <c r="AV19" s="612"/>
      <c r="AW19" s="612"/>
      <c r="AX19" s="612"/>
      <c r="AY19" s="612"/>
      <c r="AZ19" s="612"/>
      <c r="BA19" s="615"/>
      <c r="BB19" s="611"/>
      <c r="BC19" s="613"/>
    </row>
    <row r="21" spans="1:37" ht="15.75">
      <c r="A21" s="496" t="s">
        <v>253</v>
      </c>
      <c r="N21" s="389"/>
      <c r="V21" s="386" t="s">
        <v>453</v>
      </c>
      <c r="AK21" s="419" t="s">
        <v>317</v>
      </c>
    </row>
    <row r="22" spans="1:40" ht="15.75">
      <c r="A22" s="419" t="s">
        <v>254</v>
      </c>
      <c r="B22" s="419"/>
      <c r="T22" s="389"/>
      <c r="U22" s="389"/>
      <c r="V22" s="389"/>
      <c r="W22" s="389"/>
      <c r="X22" s="389"/>
      <c r="Y22" s="389"/>
      <c r="Z22" s="389"/>
      <c r="AN22" s="389" t="s">
        <v>312</v>
      </c>
    </row>
    <row r="23" spans="20:46" ht="15.75">
      <c r="T23" s="419"/>
      <c r="U23" s="419"/>
      <c r="V23" s="419"/>
      <c r="W23" s="419"/>
      <c r="X23" s="419"/>
      <c r="Y23" s="419"/>
      <c r="Z23" s="419"/>
      <c r="AN23" s="1360" t="s">
        <v>256</v>
      </c>
      <c r="AO23" s="1360"/>
      <c r="AP23" s="1360"/>
      <c r="AQ23" s="1360"/>
      <c r="AR23" s="1360"/>
      <c r="AS23" s="1360"/>
      <c r="AT23" s="1360"/>
    </row>
  </sheetData>
  <sheetProtection/>
  <mergeCells count="43">
    <mergeCell ref="AW7:AW9"/>
    <mergeCell ref="AX7:AY8"/>
    <mergeCell ref="AZ7:BA8"/>
    <mergeCell ref="AF8:AF9"/>
    <mergeCell ref="AL8:AL9"/>
    <mergeCell ref="AM8:AM9"/>
    <mergeCell ref="AN8:AN9"/>
    <mergeCell ref="AL7:AP7"/>
    <mergeCell ref="AQ8:AQ9"/>
    <mergeCell ref="AB6:BC6"/>
    <mergeCell ref="B7:B9"/>
    <mergeCell ref="C7:E8"/>
    <mergeCell ref="AB7:AB9"/>
    <mergeCell ref="AC7:AE8"/>
    <mergeCell ref="L8:L9"/>
    <mergeCell ref="M8:M9"/>
    <mergeCell ref="N8:N9"/>
    <mergeCell ref="BB8:BB9"/>
    <mergeCell ref="BC8:BC9"/>
    <mergeCell ref="A6:A9"/>
    <mergeCell ref="B6:AA6"/>
    <mergeCell ref="Q8:Q9"/>
    <mergeCell ref="W7:W9"/>
    <mergeCell ref="X7:Y8"/>
    <mergeCell ref="Z7:AA8"/>
    <mergeCell ref="F8:F9"/>
    <mergeCell ref="AN23:AT23"/>
    <mergeCell ref="AG8:AK8"/>
    <mergeCell ref="O8:O9"/>
    <mergeCell ref="P8:P9"/>
    <mergeCell ref="AO8:AO9"/>
    <mergeCell ref="AP8:AP9"/>
    <mergeCell ref="R8:V8"/>
    <mergeCell ref="BB7:BC7"/>
    <mergeCell ref="AR8:AV8"/>
    <mergeCell ref="AQ7:AV7"/>
    <mergeCell ref="A3:BA3"/>
    <mergeCell ref="A4:BA4"/>
    <mergeCell ref="F7:K7"/>
    <mergeCell ref="L7:P7"/>
    <mergeCell ref="Q7:V7"/>
    <mergeCell ref="AF7:AK7"/>
    <mergeCell ref="G8:K8"/>
  </mergeCells>
  <printOptions/>
  <pageMargins left="0.2" right="0.2" top="0.62" bottom="0.67" header="0.37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O19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2.421875" style="496" customWidth="1"/>
    <col min="2" max="2" width="12.421875" style="496" customWidth="1"/>
    <col min="3" max="3" width="4.140625" style="496" customWidth="1"/>
    <col min="4" max="6" width="3.140625" style="496" customWidth="1"/>
    <col min="7" max="7" width="3.8515625" style="496" customWidth="1"/>
    <col min="8" max="11" width="2.421875" style="496" customWidth="1"/>
    <col min="12" max="12" width="5.00390625" style="496" customWidth="1"/>
    <col min="13" max="13" width="4.57421875" style="496" customWidth="1"/>
    <col min="14" max="17" width="2.57421875" style="496" customWidth="1"/>
    <col min="18" max="19" width="5.140625" style="496" customWidth="1"/>
    <col min="20" max="20" width="4.421875" style="496" customWidth="1"/>
    <col min="21" max="21" width="2.7109375" style="496" customWidth="1"/>
    <col min="22" max="22" width="3.28125" style="496" customWidth="1"/>
    <col min="23" max="23" width="3.140625" style="496" customWidth="1"/>
    <col min="24" max="24" width="3.8515625" style="496" customWidth="1"/>
    <col min="25" max="28" width="2.421875" style="496" customWidth="1"/>
    <col min="29" max="29" width="4.8515625" style="496" customWidth="1"/>
    <col min="30" max="30" width="4.140625" style="496" customWidth="1"/>
    <col min="31" max="34" width="2.421875" style="496" customWidth="1"/>
    <col min="35" max="35" width="5.00390625" style="496" customWidth="1"/>
    <col min="36" max="36" width="5.28125" style="496" customWidth="1"/>
    <col min="37" max="37" width="2.8515625" style="496" customWidth="1"/>
    <col min="38" max="39" width="4.00390625" style="496" customWidth="1"/>
    <col min="40" max="40" width="4.28125" style="496" customWidth="1"/>
    <col min="41" max="41" width="3.421875" style="496" customWidth="1"/>
    <col min="42" max="16384" width="9.421875" style="496" customWidth="1"/>
  </cols>
  <sheetData>
    <row r="1" spans="2:38" ht="18.75">
      <c r="B1" s="454" t="s">
        <v>425</v>
      </c>
      <c r="C1" s="389"/>
      <c r="D1" s="389"/>
      <c r="E1" s="389"/>
      <c r="F1" s="389"/>
      <c r="T1" s="500" t="s">
        <v>318</v>
      </c>
      <c r="AH1" s="1423" t="s">
        <v>319</v>
      </c>
      <c r="AI1" s="1423"/>
      <c r="AJ1" s="1423"/>
      <c r="AK1" s="1423"/>
      <c r="AL1" s="1423"/>
    </row>
    <row r="2" spans="2:6" ht="15.75">
      <c r="B2" s="389"/>
      <c r="C2" s="389"/>
      <c r="D2" s="389"/>
      <c r="E2" s="389"/>
      <c r="F2" s="389"/>
    </row>
    <row r="3" spans="2:36" ht="18.75">
      <c r="B3" s="1359" t="s">
        <v>320</v>
      </c>
      <c r="C3" s="1359"/>
      <c r="D3" s="1359"/>
      <c r="E3" s="1359"/>
      <c r="F3" s="1359"/>
      <c r="G3" s="1359"/>
      <c r="H3" s="1359"/>
      <c r="I3" s="1359"/>
      <c r="J3" s="1359"/>
      <c r="K3" s="1359"/>
      <c r="L3" s="1359"/>
      <c r="M3" s="1359"/>
      <c r="N3" s="1359"/>
      <c r="O3" s="1359"/>
      <c r="P3" s="1359"/>
      <c r="Q3" s="1359"/>
      <c r="R3" s="1359"/>
      <c r="S3" s="1359"/>
      <c r="T3" s="1359"/>
      <c r="U3" s="1359"/>
      <c r="V3" s="1359"/>
      <c r="W3" s="1359"/>
      <c r="X3" s="1359"/>
      <c r="Y3" s="1359"/>
      <c r="Z3" s="1359"/>
      <c r="AA3" s="1359"/>
      <c r="AB3" s="1359"/>
      <c r="AC3" s="1359"/>
      <c r="AD3" s="1359"/>
      <c r="AE3" s="1359"/>
      <c r="AF3" s="1359"/>
      <c r="AG3" s="1359"/>
      <c r="AH3" s="1359"/>
      <c r="AI3" s="1359"/>
      <c r="AJ3" s="1359"/>
    </row>
    <row r="4" spans="2:36" ht="18.75">
      <c r="B4" s="1359" t="s">
        <v>431</v>
      </c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1359"/>
      <c r="S4" s="1359"/>
      <c r="T4" s="1359"/>
      <c r="U4" s="1359"/>
      <c r="V4" s="1359"/>
      <c r="W4" s="1359"/>
      <c r="X4" s="1359"/>
      <c r="Y4" s="1359"/>
      <c r="Z4" s="1359"/>
      <c r="AA4" s="1359"/>
      <c r="AB4" s="1359"/>
      <c r="AC4" s="1359"/>
      <c r="AD4" s="1359"/>
      <c r="AE4" s="1359"/>
      <c r="AF4" s="1359"/>
      <c r="AG4" s="1359"/>
      <c r="AH4" s="1359"/>
      <c r="AI4" s="1359"/>
      <c r="AJ4" s="1359"/>
    </row>
    <row r="5" spans="2:20" ht="16.5" thickBot="1"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</row>
    <row r="6" spans="1:41" ht="15.75">
      <c r="A6" s="1633" t="s">
        <v>368</v>
      </c>
      <c r="B6" s="1628" t="s">
        <v>75</v>
      </c>
      <c r="C6" s="1538" t="s">
        <v>411</v>
      </c>
      <c r="D6" s="1630"/>
      <c r="E6" s="1630"/>
      <c r="F6" s="1630"/>
      <c r="G6" s="1630"/>
      <c r="H6" s="1630"/>
      <c r="I6" s="1630"/>
      <c r="J6" s="1630"/>
      <c r="K6" s="1630"/>
      <c r="L6" s="1630"/>
      <c r="M6" s="1630"/>
      <c r="N6" s="1630"/>
      <c r="O6" s="1630"/>
      <c r="P6" s="1630"/>
      <c r="Q6" s="1630"/>
      <c r="R6" s="1630"/>
      <c r="S6" s="1631"/>
      <c r="T6" s="1459" t="s">
        <v>431</v>
      </c>
      <c r="U6" s="1438"/>
      <c r="V6" s="1438"/>
      <c r="W6" s="1438"/>
      <c r="X6" s="1438"/>
      <c r="Y6" s="1438"/>
      <c r="Z6" s="1438"/>
      <c r="AA6" s="1438"/>
      <c r="AB6" s="1438"/>
      <c r="AC6" s="1438"/>
      <c r="AD6" s="1438"/>
      <c r="AE6" s="1438"/>
      <c r="AF6" s="1438"/>
      <c r="AG6" s="1438"/>
      <c r="AH6" s="1438"/>
      <c r="AI6" s="1438"/>
      <c r="AJ6" s="1438"/>
      <c r="AK6" s="1438"/>
      <c r="AL6" s="1438"/>
      <c r="AM6" s="1438"/>
      <c r="AN6" s="1438"/>
      <c r="AO6" s="1456"/>
    </row>
    <row r="7" spans="1:41" ht="15.75">
      <c r="A7" s="1427"/>
      <c r="B7" s="1629"/>
      <c r="C7" s="1632" t="s">
        <v>384</v>
      </c>
      <c r="D7" s="1634" t="s">
        <v>261</v>
      </c>
      <c r="E7" s="1635"/>
      <c r="F7" s="1636"/>
      <c r="G7" s="1619" t="s">
        <v>0</v>
      </c>
      <c r="H7" s="1620"/>
      <c r="I7" s="1620"/>
      <c r="J7" s="1620"/>
      <c r="K7" s="1620"/>
      <c r="L7" s="1620"/>
      <c r="M7" s="1619" t="s">
        <v>1</v>
      </c>
      <c r="N7" s="1620"/>
      <c r="O7" s="1620"/>
      <c r="P7" s="1620"/>
      <c r="Q7" s="1620"/>
      <c r="R7" s="1620"/>
      <c r="S7" s="1623" t="s">
        <v>375</v>
      </c>
      <c r="T7" s="1632" t="s">
        <v>384</v>
      </c>
      <c r="U7" s="1634" t="s">
        <v>261</v>
      </c>
      <c r="V7" s="1635"/>
      <c r="W7" s="1636"/>
      <c r="X7" s="1619" t="s">
        <v>0</v>
      </c>
      <c r="Y7" s="1620"/>
      <c r="Z7" s="1620"/>
      <c r="AA7" s="1620"/>
      <c r="AB7" s="1620"/>
      <c r="AC7" s="1620"/>
      <c r="AD7" s="1619" t="s">
        <v>1</v>
      </c>
      <c r="AE7" s="1620"/>
      <c r="AF7" s="1620"/>
      <c r="AG7" s="1620"/>
      <c r="AH7" s="1620"/>
      <c r="AI7" s="1620"/>
      <c r="AJ7" s="1595" t="s">
        <v>375</v>
      </c>
      <c r="AK7" s="1625" t="s">
        <v>3</v>
      </c>
      <c r="AL7" s="1626"/>
      <c r="AM7" s="1626"/>
      <c r="AN7" s="1626"/>
      <c r="AO7" s="1627"/>
    </row>
    <row r="8" spans="1:41" ht="15.75" customHeight="1">
      <c r="A8" s="1427"/>
      <c r="B8" s="1629"/>
      <c r="C8" s="1632"/>
      <c r="D8" s="1637"/>
      <c r="E8" s="1638"/>
      <c r="F8" s="1639"/>
      <c r="G8" s="1595" t="s">
        <v>196</v>
      </c>
      <c r="H8" s="1619" t="s">
        <v>6</v>
      </c>
      <c r="I8" s="1620"/>
      <c r="J8" s="1620"/>
      <c r="K8" s="1620"/>
      <c r="L8" s="1595" t="s">
        <v>321</v>
      </c>
      <c r="M8" s="1595" t="s">
        <v>196</v>
      </c>
      <c r="N8" s="1619" t="s">
        <v>6</v>
      </c>
      <c r="O8" s="1620"/>
      <c r="P8" s="1620"/>
      <c r="Q8" s="1620"/>
      <c r="R8" s="1595" t="s">
        <v>321</v>
      </c>
      <c r="S8" s="1624"/>
      <c r="T8" s="1632"/>
      <c r="U8" s="1637"/>
      <c r="V8" s="1638"/>
      <c r="W8" s="1639"/>
      <c r="X8" s="1595" t="s">
        <v>196</v>
      </c>
      <c r="Y8" s="1619" t="s">
        <v>6</v>
      </c>
      <c r="Z8" s="1620"/>
      <c r="AA8" s="1620"/>
      <c r="AB8" s="1620"/>
      <c r="AC8" s="1595" t="s">
        <v>321</v>
      </c>
      <c r="AD8" s="1595" t="s">
        <v>196</v>
      </c>
      <c r="AE8" s="1619" t="s">
        <v>6</v>
      </c>
      <c r="AF8" s="1620"/>
      <c r="AG8" s="1620"/>
      <c r="AH8" s="1620"/>
      <c r="AI8" s="1595" t="s">
        <v>321</v>
      </c>
      <c r="AJ8" s="1622"/>
      <c r="AK8" s="1640" t="s">
        <v>7</v>
      </c>
      <c r="AL8" s="1640" t="s">
        <v>8</v>
      </c>
      <c r="AM8" s="1640" t="s">
        <v>9</v>
      </c>
      <c r="AN8" s="1640" t="s">
        <v>377</v>
      </c>
      <c r="AO8" s="1642" t="s">
        <v>378</v>
      </c>
    </row>
    <row r="9" spans="1:41" ht="34.5" customHeight="1" thickBot="1">
      <c r="A9" s="1427"/>
      <c r="B9" s="1629"/>
      <c r="C9" s="1632"/>
      <c r="D9" s="714" t="s">
        <v>78</v>
      </c>
      <c r="E9" s="713" t="s">
        <v>79</v>
      </c>
      <c r="F9" s="714" t="s">
        <v>80</v>
      </c>
      <c r="G9" s="1622"/>
      <c r="H9" s="717">
        <v>6</v>
      </c>
      <c r="I9" s="714">
        <v>7</v>
      </c>
      <c r="J9" s="717">
        <v>8</v>
      </c>
      <c r="K9" s="714">
        <v>9</v>
      </c>
      <c r="L9" s="1622"/>
      <c r="M9" s="1622"/>
      <c r="N9" s="717">
        <v>6</v>
      </c>
      <c r="O9" s="714">
        <v>7</v>
      </c>
      <c r="P9" s="717">
        <v>8</v>
      </c>
      <c r="Q9" s="714">
        <v>9</v>
      </c>
      <c r="R9" s="1622"/>
      <c r="S9" s="1624"/>
      <c r="T9" s="1632"/>
      <c r="U9" s="714" t="s">
        <v>78</v>
      </c>
      <c r="V9" s="713" t="s">
        <v>79</v>
      </c>
      <c r="W9" s="714" t="s">
        <v>80</v>
      </c>
      <c r="X9" s="1622"/>
      <c r="Y9" s="717">
        <v>6</v>
      </c>
      <c r="Z9" s="714">
        <v>7</v>
      </c>
      <c r="AA9" s="717">
        <v>8</v>
      </c>
      <c r="AB9" s="714">
        <v>9</v>
      </c>
      <c r="AC9" s="1622"/>
      <c r="AD9" s="1622"/>
      <c r="AE9" s="717">
        <v>6</v>
      </c>
      <c r="AF9" s="714">
        <v>7</v>
      </c>
      <c r="AG9" s="717">
        <v>8</v>
      </c>
      <c r="AH9" s="714">
        <v>9</v>
      </c>
      <c r="AI9" s="1622"/>
      <c r="AJ9" s="1622"/>
      <c r="AK9" s="1641"/>
      <c r="AL9" s="1641"/>
      <c r="AM9" s="1641"/>
      <c r="AN9" s="1641" t="s">
        <v>76</v>
      </c>
      <c r="AO9" s="1643" t="s">
        <v>77</v>
      </c>
    </row>
    <row r="10" spans="1:41" ht="14.25" customHeight="1" thickBot="1">
      <c r="A10" s="683">
        <v>1</v>
      </c>
      <c r="B10" s="684">
        <v>2</v>
      </c>
      <c r="C10" s="683"/>
      <c r="D10" s="680">
        <v>3</v>
      </c>
      <c r="E10" s="681">
        <v>4</v>
      </c>
      <c r="F10" s="734">
        <v>5</v>
      </c>
      <c r="G10" s="681">
        <v>6</v>
      </c>
      <c r="H10" s="734">
        <v>7</v>
      </c>
      <c r="I10" s="681">
        <v>8</v>
      </c>
      <c r="J10" s="734">
        <v>9</v>
      </c>
      <c r="K10" s="681">
        <v>10</v>
      </c>
      <c r="L10" s="734">
        <v>11</v>
      </c>
      <c r="M10" s="681">
        <v>12</v>
      </c>
      <c r="N10" s="734">
        <v>13</v>
      </c>
      <c r="O10" s="681">
        <v>14</v>
      </c>
      <c r="P10" s="734">
        <v>15</v>
      </c>
      <c r="Q10" s="681">
        <v>16</v>
      </c>
      <c r="R10" s="734">
        <v>17</v>
      </c>
      <c r="S10" s="734">
        <v>18</v>
      </c>
      <c r="T10" s="683"/>
      <c r="U10" s="680">
        <v>19</v>
      </c>
      <c r="V10" s="681">
        <v>20</v>
      </c>
      <c r="W10" s="734">
        <v>21</v>
      </c>
      <c r="X10" s="681">
        <v>22</v>
      </c>
      <c r="Y10" s="734">
        <v>23</v>
      </c>
      <c r="Z10" s="681">
        <v>24</v>
      </c>
      <c r="AA10" s="734">
        <v>25</v>
      </c>
      <c r="AB10" s="681">
        <v>26</v>
      </c>
      <c r="AC10" s="734">
        <v>27</v>
      </c>
      <c r="AD10" s="681">
        <v>28</v>
      </c>
      <c r="AE10" s="734">
        <v>29</v>
      </c>
      <c r="AF10" s="681">
        <v>30</v>
      </c>
      <c r="AG10" s="734">
        <v>31</v>
      </c>
      <c r="AH10" s="681">
        <v>32</v>
      </c>
      <c r="AI10" s="734">
        <v>33</v>
      </c>
      <c r="AJ10" s="681">
        <v>34</v>
      </c>
      <c r="AK10" s="734">
        <v>35</v>
      </c>
      <c r="AL10" s="681">
        <v>36</v>
      </c>
      <c r="AM10" s="734">
        <v>37</v>
      </c>
      <c r="AN10" s="681">
        <v>38</v>
      </c>
      <c r="AO10" s="684">
        <v>39</v>
      </c>
    </row>
    <row r="11" spans="1:41" ht="21" customHeight="1">
      <c r="A11" s="718">
        <v>1</v>
      </c>
      <c r="B11" s="718" t="s">
        <v>306</v>
      </c>
      <c r="C11" s="719"/>
      <c r="D11" s="720"/>
      <c r="E11" s="721"/>
      <c r="F11" s="720"/>
      <c r="G11" s="710"/>
      <c r="H11" s="710"/>
      <c r="I11" s="656"/>
      <c r="J11" s="657"/>
      <c r="K11" s="656"/>
      <c r="L11" s="657"/>
      <c r="M11" s="656"/>
      <c r="N11" s="656"/>
      <c r="O11" s="657"/>
      <c r="P11" s="656"/>
      <c r="Q11" s="657"/>
      <c r="R11" s="656"/>
      <c r="S11" s="710"/>
      <c r="T11" s="708"/>
      <c r="U11" s="709"/>
      <c r="V11" s="657"/>
      <c r="W11" s="656"/>
      <c r="X11" s="657"/>
      <c r="Y11" s="656"/>
      <c r="Z11" s="656"/>
      <c r="AA11" s="657"/>
      <c r="AB11" s="656"/>
      <c r="AC11" s="657"/>
      <c r="AD11" s="656"/>
      <c r="AE11" s="656"/>
      <c r="AF11" s="657"/>
      <c r="AG11" s="656"/>
      <c r="AH11" s="657"/>
      <c r="AI11" s="656"/>
      <c r="AJ11" s="710"/>
      <c r="AK11" s="656"/>
      <c r="AL11" s="656"/>
      <c r="AM11" s="656"/>
      <c r="AN11" s="656"/>
      <c r="AO11" s="658"/>
    </row>
    <row r="12" spans="1:41" ht="21" customHeight="1">
      <c r="A12" s="718">
        <v>2</v>
      </c>
      <c r="B12" s="718" t="s">
        <v>306</v>
      </c>
      <c r="C12" s="719"/>
      <c r="D12" s="720"/>
      <c r="E12" s="721"/>
      <c r="F12" s="720"/>
      <c r="G12" s="710"/>
      <c r="H12" s="710"/>
      <c r="I12" s="656"/>
      <c r="J12" s="657"/>
      <c r="K12" s="656"/>
      <c r="L12" s="657"/>
      <c r="M12" s="656"/>
      <c r="N12" s="656"/>
      <c r="O12" s="657"/>
      <c r="P12" s="656"/>
      <c r="Q12" s="657"/>
      <c r="R12" s="656"/>
      <c r="S12" s="710"/>
      <c r="T12" s="708"/>
      <c r="U12" s="709"/>
      <c r="V12" s="657"/>
      <c r="W12" s="656"/>
      <c r="X12" s="657"/>
      <c r="Y12" s="656"/>
      <c r="Z12" s="656"/>
      <c r="AA12" s="657"/>
      <c r="AB12" s="656"/>
      <c r="AC12" s="657"/>
      <c r="AD12" s="656"/>
      <c r="AE12" s="656"/>
      <c r="AF12" s="657"/>
      <c r="AG12" s="656"/>
      <c r="AH12" s="657"/>
      <c r="AI12" s="656"/>
      <c r="AJ12" s="710"/>
      <c r="AK12" s="656"/>
      <c r="AL12" s="656"/>
      <c r="AM12" s="656"/>
      <c r="AN12" s="656"/>
      <c r="AO12" s="658"/>
    </row>
    <row r="13" spans="1:41" ht="21" customHeight="1" thickBot="1">
      <c r="A13" s="722">
        <v>3</v>
      </c>
      <c r="B13" s="722" t="s">
        <v>322</v>
      </c>
      <c r="C13" s="723"/>
      <c r="D13" s="724"/>
      <c r="E13" s="725"/>
      <c r="F13" s="724"/>
      <c r="G13" s="726"/>
      <c r="H13" s="726"/>
      <c r="I13" s="727"/>
      <c r="J13" s="728"/>
      <c r="K13" s="727"/>
      <c r="L13" s="728"/>
      <c r="M13" s="727"/>
      <c r="N13" s="727"/>
      <c r="O13" s="728"/>
      <c r="P13" s="727"/>
      <c r="Q13" s="728"/>
      <c r="R13" s="727"/>
      <c r="S13" s="726"/>
      <c r="T13" s="729"/>
      <c r="U13" s="730"/>
      <c r="V13" s="728"/>
      <c r="W13" s="727"/>
      <c r="X13" s="728"/>
      <c r="Y13" s="727"/>
      <c r="Z13" s="727"/>
      <c r="AA13" s="728"/>
      <c r="AB13" s="727"/>
      <c r="AC13" s="728"/>
      <c r="AD13" s="727"/>
      <c r="AE13" s="727"/>
      <c r="AF13" s="728"/>
      <c r="AG13" s="727"/>
      <c r="AH13" s="728"/>
      <c r="AI13" s="727"/>
      <c r="AJ13" s="726"/>
      <c r="AK13" s="727"/>
      <c r="AL13" s="727"/>
      <c r="AM13" s="727"/>
      <c r="AN13" s="727"/>
      <c r="AO13" s="731"/>
    </row>
    <row r="14" spans="1:41" ht="21" customHeight="1" thickBot="1">
      <c r="A14" s="651"/>
      <c r="B14" s="732" t="s">
        <v>323</v>
      </c>
      <c r="C14" s="733"/>
      <c r="D14" s="652"/>
      <c r="E14" s="627"/>
      <c r="F14" s="652"/>
      <c r="G14" s="630"/>
      <c r="H14" s="630"/>
      <c r="I14" s="627"/>
      <c r="J14" s="652"/>
      <c r="K14" s="627"/>
      <c r="L14" s="652"/>
      <c r="M14" s="627"/>
      <c r="N14" s="627"/>
      <c r="O14" s="652"/>
      <c r="P14" s="627"/>
      <c r="Q14" s="652"/>
      <c r="R14" s="627"/>
      <c r="S14" s="630"/>
      <c r="T14" s="626"/>
      <c r="U14" s="629"/>
      <c r="V14" s="652"/>
      <c r="W14" s="627"/>
      <c r="X14" s="652"/>
      <c r="Y14" s="627"/>
      <c r="Z14" s="627"/>
      <c r="AA14" s="652"/>
      <c r="AB14" s="627"/>
      <c r="AC14" s="652"/>
      <c r="AD14" s="627"/>
      <c r="AE14" s="627"/>
      <c r="AF14" s="652"/>
      <c r="AG14" s="627"/>
      <c r="AH14" s="652"/>
      <c r="AI14" s="627"/>
      <c r="AJ14" s="630"/>
      <c r="AK14" s="627"/>
      <c r="AL14" s="627"/>
      <c r="AM14" s="627"/>
      <c r="AN14" s="627"/>
      <c r="AO14" s="628"/>
    </row>
    <row r="16" spans="2:40" ht="15.75">
      <c r="B16" s="496" t="s">
        <v>253</v>
      </c>
      <c r="R16" s="386" t="s">
        <v>453</v>
      </c>
      <c r="AE16" s="500"/>
      <c r="AF16" s="519"/>
      <c r="AG16" s="519"/>
      <c r="AH16" s="519"/>
      <c r="AI16" s="500" t="s">
        <v>324</v>
      </c>
      <c r="AJ16" s="519"/>
      <c r="AK16" s="519"/>
      <c r="AL16" s="519"/>
      <c r="AM16" s="519"/>
      <c r="AN16" s="519"/>
    </row>
    <row r="17" spans="2:40" ht="15.75">
      <c r="B17" s="419" t="s">
        <v>254</v>
      </c>
      <c r="C17" s="419"/>
      <c r="Q17" s="1621"/>
      <c r="R17" s="1621"/>
      <c r="S17" s="1621"/>
      <c r="T17" s="386"/>
      <c r="AE17" s="386"/>
      <c r="AF17" s="386"/>
      <c r="AG17" s="386"/>
      <c r="AH17" s="386"/>
      <c r="AI17" s="386" t="s">
        <v>312</v>
      </c>
      <c r="AJ17" s="386"/>
      <c r="AK17" s="386"/>
      <c r="AL17" s="386"/>
      <c r="AM17" s="519"/>
      <c r="AN17" s="519"/>
    </row>
    <row r="18" spans="17:40" ht="15.75">
      <c r="Q18" s="1360"/>
      <c r="R18" s="1360"/>
      <c r="S18" s="1360"/>
      <c r="T18" s="500"/>
      <c r="AE18" s="500"/>
      <c r="AF18" s="500"/>
      <c r="AG18" s="500"/>
      <c r="AH18" s="500"/>
      <c r="AI18" s="500" t="s">
        <v>256</v>
      </c>
      <c r="AJ18" s="500"/>
      <c r="AK18" s="500"/>
      <c r="AL18" s="500"/>
      <c r="AM18" s="500"/>
      <c r="AN18" s="500"/>
    </row>
    <row r="19" spans="31:40" ht="15.75" customHeight="1"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</row>
  </sheetData>
  <sheetProtection/>
  <mergeCells count="37">
    <mergeCell ref="AN8:AN9"/>
    <mergeCell ref="AO8:AO9"/>
    <mergeCell ref="AJ7:AJ9"/>
    <mergeCell ref="X8:X9"/>
    <mergeCell ref="AD8:AD9"/>
    <mergeCell ref="AK8:AK9"/>
    <mergeCell ref="AL8:AL9"/>
    <mergeCell ref="AM8:AM9"/>
    <mergeCell ref="B6:B9"/>
    <mergeCell ref="C6:S6"/>
    <mergeCell ref="C7:C9"/>
    <mergeCell ref="A6:A9"/>
    <mergeCell ref="T7:T9"/>
    <mergeCell ref="U7:W8"/>
    <mergeCell ref="L8:L9"/>
    <mergeCell ref="R8:R9"/>
    <mergeCell ref="D7:F8"/>
    <mergeCell ref="G8:G9"/>
    <mergeCell ref="AH1:AL1"/>
    <mergeCell ref="B3:AJ3"/>
    <mergeCell ref="B4:AJ4"/>
    <mergeCell ref="T6:AO6"/>
    <mergeCell ref="AI8:AI9"/>
    <mergeCell ref="M8:M9"/>
    <mergeCell ref="S7:S9"/>
    <mergeCell ref="AK7:AO7"/>
    <mergeCell ref="AD7:AI7"/>
    <mergeCell ref="AE8:AH8"/>
    <mergeCell ref="Q18:S18"/>
    <mergeCell ref="G7:L7"/>
    <mergeCell ref="X7:AC7"/>
    <mergeCell ref="Q17:S17"/>
    <mergeCell ref="N8:Q8"/>
    <mergeCell ref="Y8:AB8"/>
    <mergeCell ref="AC8:AC9"/>
    <mergeCell ref="H8:K8"/>
    <mergeCell ref="M7:R7"/>
  </mergeCells>
  <printOptions/>
  <pageMargins left="0.11" right="0.2" top="0.51" bottom="1" header="0.41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SheetLayoutView="100" zoomScalePageLayoutView="0" workbookViewId="0" topLeftCell="A16">
      <selection activeCell="A1" sqref="A1:E2"/>
    </sheetView>
  </sheetViews>
  <sheetFormatPr defaultColWidth="9.421875" defaultRowHeight="12.75"/>
  <cols>
    <col min="1" max="1" width="2.57421875" style="496" customWidth="1"/>
    <col min="2" max="2" width="25.421875" style="496" customWidth="1"/>
    <col min="3" max="3" width="6.00390625" style="496" customWidth="1"/>
    <col min="4" max="4" width="5.7109375" style="496" customWidth="1"/>
    <col min="5" max="5" width="6.140625" style="496" customWidth="1"/>
    <col min="6" max="7" width="6.8515625" style="496" customWidth="1"/>
    <col min="8" max="8" width="6.421875" style="496" customWidth="1"/>
    <col min="9" max="9" width="6.57421875" style="496" customWidth="1"/>
    <col min="10" max="10" width="6.8515625" style="496" customWidth="1"/>
    <col min="11" max="11" width="6.140625" style="496" customWidth="1"/>
    <col min="12" max="12" width="6.8515625" style="496" customWidth="1"/>
    <col min="13" max="13" width="7.8515625" style="496" customWidth="1"/>
    <col min="14" max="14" width="6.8515625" style="496" customWidth="1"/>
    <col min="15" max="15" width="6.28125" style="496" customWidth="1"/>
    <col min="16" max="16" width="6.57421875" style="496" customWidth="1"/>
    <col min="17" max="17" width="6.8515625" style="496" customWidth="1"/>
    <col min="18" max="18" width="6.00390625" style="496" customWidth="1"/>
    <col min="19" max="19" width="5.8515625" style="496" customWidth="1"/>
    <col min="20" max="20" width="6.57421875" style="496" customWidth="1"/>
    <col min="21" max="21" width="5.00390625" style="496" customWidth="1"/>
    <col min="22" max="22" width="5.140625" style="496" customWidth="1"/>
    <col min="23" max="23" width="5.421875" style="496" customWidth="1"/>
    <col min="24" max="16384" width="9.421875" style="496" customWidth="1"/>
  </cols>
  <sheetData>
    <row r="1" spans="1:20" ht="18.75">
      <c r="A1" s="1644" t="s">
        <v>252</v>
      </c>
      <c r="B1" s="1644"/>
      <c r="C1" s="1644"/>
      <c r="D1" s="1644"/>
      <c r="G1" s="419"/>
      <c r="H1" s="1360" t="s">
        <v>318</v>
      </c>
      <c r="I1" s="1360"/>
      <c r="J1" s="1360"/>
      <c r="K1" s="1360"/>
      <c r="L1" s="1360"/>
      <c r="M1" s="1360"/>
      <c r="N1" s="1360"/>
      <c r="R1" s="1423" t="s">
        <v>151</v>
      </c>
      <c r="S1" s="1423"/>
      <c r="T1" s="1423"/>
    </row>
    <row r="2" ht="10.5" customHeight="1">
      <c r="A2" s="454"/>
    </row>
    <row r="3" spans="1:23" ht="21" customHeight="1">
      <c r="A3" s="1359" t="s">
        <v>439</v>
      </c>
      <c r="B3" s="1359"/>
      <c r="C3" s="1359"/>
      <c r="D3" s="1359"/>
      <c r="E3" s="1359"/>
      <c r="F3" s="1359"/>
      <c r="G3" s="1359"/>
      <c r="H3" s="1359"/>
      <c r="I3" s="1359"/>
      <c r="J3" s="1359"/>
      <c r="K3" s="1359"/>
      <c r="L3" s="1359"/>
      <c r="M3" s="1359"/>
      <c r="N3" s="1359"/>
      <c r="O3" s="1359"/>
      <c r="P3" s="1359"/>
      <c r="Q3" s="1359"/>
      <c r="R3" s="1359"/>
      <c r="S3" s="1359"/>
      <c r="T3" s="1359"/>
      <c r="U3" s="454"/>
      <c r="V3" s="454"/>
      <c r="W3" s="454"/>
    </row>
    <row r="4" ht="18.75" customHeight="1" thickBot="1"/>
    <row r="5" spans="1:20" s="2" customFormat="1" ht="27.75" customHeight="1">
      <c r="A5" s="1396" t="s">
        <v>53</v>
      </c>
      <c r="B5" s="1398" t="s">
        <v>47</v>
      </c>
      <c r="C5" s="1411" t="s">
        <v>450</v>
      </c>
      <c r="D5" s="1412"/>
      <c r="E5" s="1412"/>
      <c r="F5" s="1413"/>
      <c r="G5" s="1413"/>
      <c r="H5" s="1418" t="s">
        <v>451</v>
      </c>
      <c r="I5" s="1412"/>
      <c r="J5" s="1419"/>
      <c r="K5" s="1418" t="s">
        <v>48</v>
      </c>
      <c r="L5" s="1412"/>
      <c r="M5" s="1412"/>
      <c r="N5" s="1419"/>
      <c r="O5" s="1420" t="s">
        <v>14</v>
      </c>
      <c r="P5" s="1412"/>
      <c r="Q5" s="1412"/>
      <c r="R5" s="1412"/>
      <c r="S5" s="1413"/>
      <c r="T5" s="1419"/>
    </row>
    <row r="6" spans="1:20" s="2" customFormat="1" ht="27" customHeight="1">
      <c r="A6" s="1397"/>
      <c r="B6" s="1399"/>
      <c r="C6" s="1401" t="s">
        <v>49</v>
      </c>
      <c r="D6" s="1403" t="s">
        <v>50</v>
      </c>
      <c r="E6" s="1403" t="s">
        <v>188</v>
      </c>
      <c r="F6" s="1408" t="s">
        <v>168</v>
      </c>
      <c r="G6" s="1409"/>
      <c r="H6" s="1405" t="s">
        <v>49</v>
      </c>
      <c r="I6" s="1403" t="s">
        <v>50</v>
      </c>
      <c r="J6" s="1415" t="s">
        <v>168</v>
      </c>
      <c r="K6" s="1405" t="s">
        <v>82</v>
      </c>
      <c r="L6" s="1422"/>
      <c r="M6" s="1422"/>
      <c r="N6" s="1415" t="s">
        <v>83</v>
      </c>
      <c r="O6" s="1405" t="s">
        <v>49</v>
      </c>
      <c r="P6" s="1403" t="s">
        <v>51</v>
      </c>
      <c r="Q6" s="1403"/>
      <c r="R6" s="1403" t="s">
        <v>188</v>
      </c>
      <c r="S6" s="1408" t="s">
        <v>168</v>
      </c>
      <c r="T6" s="1409"/>
    </row>
    <row r="7" spans="1:20" s="2" customFormat="1" ht="28.5" customHeight="1" thickBot="1">
      <c r="A7" s="1397"/>
      <c r="B7" s="1400"/>
      <c r="C7" s="1402"/>
      <c r="D7" s="1404"/>
      <c r="E7" s="1404"/>
      <c r="F7" s="198" t="s">
        <v>189</v>
      </c>
      <c r="G7" s="299" t="s">
        <v>52</v>
      </c>
      <c r="H7" s="1406"/>
      <c r="I7" s="1404"/>
      <c r="J7" s="1416"/>
      <c r="K7" s="291" t="s">
        <v>49</v>
      </c>
      <c r="L7" s="198" t="s">
        <v>50</v>
      </c>
      <c r="M7" s="198" t="s">
        <v>169</v>
      </c>
      <c r="N7" s="1421"/>
      <c r="O7" s="1407"/>
      <c r="P7" s="16" t="s">
        <v>49</v>
      </c>
      <c r="Q7" s="16" t="s">
        <v>192</v>
      </c>
      <c r="R7" s="1410"/>
      <c r="S7" s="16" t="s">
        <v>189</v>
      </c>
      <c r="T7" s="368" t="s">
        <v>52</v>
      </c>
    </row>
    <row r="8" spans="1:20" s="35" customFormat="1" ht="12" thickBot="1">
      <c r="A8" s="22">
        <v>1</v>
      </c>
      <c r="B8" s="22">
        <v>2</v>
      </c>
      <c r="C8" s="25">
        <v>3</v>
      </c>
      <c r="D8" s="24">
        <v>4</v>
      </c>
      <c r="E8" s="25">
        <v>5</v>
      </c>
      <c r="F8" s="24">
        <v>6</v>
      </c>
      <c r="G8" s="28">
        <v>7</v>
      </c>
      <c r="H8" s="23">
        <v>8</v>
      </c>
      <c r="I8" s="24">
        <v>9</v>
      </c>
      <c r="J8" s="212">
        <v>10</v>
      </c>
      <c r="K8" s="27">
        <v>11</v>
      </c>
      <c r="L8" s="25">
        <v>12</v>
      </c>
      <c r="M8" s="24">
        <v>13</v>
      </c>
      <c r="N8" s="25">
        <v>14</v>
      </c>
      <c r="O8" s="169">
        <v>15</v>
      </c>
      <c r="P8" s="25">
        <v>16</v>
      </c>
      <c r="Q8" s="24">
        <v>17</v>
      </c>
      <c r="R8" s="25">
        <v>18</v>
      </c>
      <c r="S8" s="24">
        <v>19</v>
      </c>
      <c r="T8" s="26">
        <v>20</v>
      </c>
    </row>
    <row r="9" spans="1:20" ht="16.5" thickBot="1">
      <c r="A9" s="15">
        <v>1</v>
      </c>
      <c r="B9" s="14" t="s">
        <v>15</v>
      </c>
      <c r="C9" s="43">
        <f aca="true" t="shared" si="0" ref="C9:T9">SUM(C10:C18)</f>
        <v>0</v>
      </c>
      <c r="D9" s="44">
        <f t="shared" si="0"/>
        <v>0</v>
      </c>
      <c r="E9" s="45">
        <f t="shared" si="0"/>
        <v>0</v>
      </c>
      <c r="F9" s="44">
        <f t="shared" si="0"/>
        <v>0</v>
      </c>
      <c r="G9" s="46">
        <f t="shared" si="0"/>
        <v>0</v>
      </c>
      <c r="H9" s="43">
        <f t="shared" si="0"/>
        <v>0</v>
      </c>
      <c r="I9" s="44">
        <f t="shared" si="0"/>
        <v>0</v>
      </c>
      <c r="J9" s="47">
        <f t="shared" si="0"/>
        <v>0</v>
      </c>
      <c r="K9" s="48">
        <f t="shared" si="0"/>
        <v>0</v>
      </c>
      <c r="L9" s="49">
        <f t="shared" si="0"/>
        <v>0</v>
      </c>
      <c r="M9" s="44">
        <f t="shared" si="0"/>
        <v>0</v>
      </c>
      <c r="N9" s="47">
        <f t="shared" si="0"/>
        <v>0</v>
      </c>
      <c r="O9" s="48">
        <f t="shared" si="0"/>
        <v>0</v>
      </c>
      <c r="P9" s="45">
        <f t="shared" si="0"/>
        <v>0</v>
      </c>
      <c r="Q9" s="49">
        <f t="shared" si="0"/>
        <v>0</v>
      </c>
      <c r="R9" s="44">
        <f t="shared" si="0"/>
        <v>0</v>
      </c>
      <c r="S9" s="44">
        <f t="shared" si="0"/>
        <v>0</v>
      </c>
      <c r="T9" s="46">
        <f t="shared" si="0"/>
        <v>0</v>
      </c>
    </row>
    <row r="10" spans="1:20" ht="15.75">
      <c r="A10" s="51"/>
      <c r="B10" s="8" t="s">
        <v>16</v>
      </c>
      <c r="C10" s="66">
        <f aca="true" t="shared" si="1" ref="C10:C18">SUM(D10:G10)</f>
        <v>0</v>
      </c>
      <c r="D10" s="201"/>
      <c r="E10" s="202"/>
      <c r="F10" s="201"/>
      <c r="G10" s="217"/>
      <c r="H10" s="200">
        <f aca="true" t="shared" si="2" ref="H10:H18">SUM(I10:J10)</f>
        <v>0</v>
      </c>
      <c r="I10" s="201"/>
      <c r="J10" s="218"/>
      <c r="K10" s="219">
        <f aca="true" t="shared" si="3" ref="K10:K18">SUM(L10:M10)</f>
        <v>0</v>
      </c>
      <c r="L10" s="202"/>
      <c r="M10" s="201"/>
      <c r="N10" s="202"/>
      <c r="O10" s="220">
        <f aca="true" t="shared" si="4" ref="O10:O18">SUM(R10:T10)+P10</f>
        <v>0</v>
      </c>
      <c r="P10" s="202"/>
      <c r="Q10" s="201"/>
      <c r="R10" s="202"/>
      <c r="S10" s="201"/>
      <c r="T10" s="203"/>
    </row>
    <row r="11" spans="1:20" ht="15.75">
      <c r="A11" s="65"/>
      <c r="B11" s="9" t="s">
        <v>17</v>
      </c>
      <c r="C11" s="66">
        <f t="shared" si="1"/>
        <v>0</v>
      </c>
      <c r="D11" s="67"/>
      <c r="E11" s="68"/>
      <c r="F11" s="67"/>
      <c r="G11" s="69"/>
      <c r="H11" s="66">
        <f t="shared" si="2"/>
        <v>0</v>
      </c>
      <c r="I11" s="67"/>
      <c r="J11" s="70"/>
      <c r="K11" s="71">
        <f t="shared" si="3"/>
        <v>0</v>
      </c>
      <c r="L11" s="72"/>
      <c r="M11" s="73"/>
      <c r="N11" s="74"/>
      <c r="O11" s="75">
        <f t="shared" si="4"/>
        <v>0</v>
      </c>
      <c r="P11" s="74"/>
      <c r="Q11" s="72"/>
      <c r="R11" s="73"/>
      <c r="S11" s="72"/>
      <c r="T11" s="77"/>
    </row>
    <row r="12" spans="1:20" ht="15.75">
      <c r="A12" s="65"/>
      <c r="B12" s="9" t="s">
        <v>18</v>
      </c>
      <c r="C12" s="66">
        <f t="shared" si="1"/>
        <v>0</v>
      </c>
      <c r="D12" s="67"/>
      <c r="E12" s="68"/>
      <c r="F12" s="67"/>
      <c r="G12" s="69"/>
      <c r="H12" s="66">
        <f t="shared" si="2"/>
        <v>0</v>
      </c>
      <c r="I12" s="67"/>
      <c r="J12" s="70"/>
      <c r="K12" s="71">
        <f t="shared" si="3"/>
        <v>0</v>
      </c>
      <c r="L12" s="72"/>
      <c r="M12" s="73"/>
      <c r="N12" s="74"/>
      <c r="O12" s="75">
        <f t="shared" si="4"/>
        <v>0</v>
      </c>
      <c r="P12" s="74"/>
      <c r="Q12" s="72"/>
      <c r="R12" s="73"/>
      <c r="S12" s="72"/>
      <c r="T12" s="77"/>
    </row>
    <row r="13" spans="1:20" ht="15.75">
      <c r="A13" s="65"/>
      <c r="B13" s="9" t="s">
        <v>21</v>
      </c>
      <c r="C13" s="66">
        <f t="shared" si="1"/>
        <v>0</v>
      </c>
      <c r="D13" s="67"/>
      <c r="E13" s="68"/>
      <c r="F13" s="67"/>
      <c r="G13" s="69"/>
      <c r="H13" s="66">
        <f t="shared" si="2"/>
        <v>0</v>
      </c>
      <c r="I13" s="369"/>
      <c r="J13" s="70"/>
      <c r="K13" s="71">
        <f t="shared" si="3"/>
        <v>0</v>
      </c>
      <c r="L13" s="85"/>
      <c r="M13" s="73"/>
      <c r="N13" s="74"/>
      <c r="O13" s="75">
        <f t="shared" si="4"/>
        <v>0</v>
      </c>
      <c r="P13" s="74"/>
      <c r="Q13" s="72"/>
      <c r="R13" s="73"/>
      <c r="S13" s="72"/>
      <c r="T13" s="77"/>
    </row>
    <row r="14" spans="1:20" ht="15.75">
      <c r="A14" s="128"/>
      <c r="B14" s="9" t="s">
        <v>165</v>
      </c>
      <c r="C14" s="79">
        <f t="shared" si="1"/>
        <v>0</v>
      </c>
      <c r="D14" s="80"/>
      <c r="E14" s="81"/>
      <c r="F14" s="80"/>
      <c r="G14" s="82"/>
      <c r="H14" s="79">
        <f t="shared" si="2"/>
        <v>0</v>
      </c>
      <c r="I14" s="384"/>
      <c r="J14" s="83"/>
      <c r="K14" s="84">
        <f t="shared" si="3"/>
        <v>0</v>
      </c>
      <c r="L14" s="85"/>
      <c r="M14" s="73"/>
      <c r="N14" s="87"/>
      <c r="O14" s="88">
        <f t="shared" si="4"/>
        <v>0</v>
      </c>
      <c r="P14" s="87"/>
      <c r="Q14" s="85"/>
      <c r="R14" s="86"/>
      <c r="S14" s="85"/>
      <c r="T14" s="77"/>
    </row>
    <row r="15" spans="1:20" ht="15.75">
      <c r="A15" s="65"/>
      <c r="B15" s="9" t="s">
        <v>166</v>
      </c>
      <c r="C15" s="66">
        <f t="shared" si="1"/>
        <v>0</v>
      </c>
      <c r="D15" s="67"/>
      <c r="E15" s="68"/>
      <c r="F15" s="67"/>
      <c r="G15" s="69"/>
      <c r="H15" s="66">
        <f t="shared" si="2"/>
        <v>0</v>
      </c>
      <c r="I15" s="67"/>
      <c r="J15" s="70"/>
      <c r="K15" s="71">
        <f t="shared" si="3"/>
        <v>0</v>
      </c>
      <c r="L15" s="72"/>
      <c r="M15" s="73"/>
      <c r="N15" s="74"/>
      <c r="O15" s="75">
        <f t="shared" si="4"/>
        <v>0</v>
      </c>
      <c r="P15" s="74"/>
      <c r="Q15" s="72"/>
      <c r="R15" s="73"/>
      <c r="S15" s="72"/>
      <c r="T15" s="77"/>
    </row>
    <row r="16" spans="1:20" ht="15.75">
      <c r="A16" s="164"/>
      <c r="B16" s="9" t="s">
        <v>147</v>
      </c>
      <c r="C16" s="79">
        <f t="shared" si="1"/>
        <v>0</v>
      </c>
      <c r="D16" s="67"/>
      <c r="E16" s="68"/>
      <c r="F16" s="67"/>
      <c r="G16" s="69"/>
      <c r="H16" s="79">
        <f t="shared" si="2"/>
        <v>0</v>
      </c>
      <c r="I16" s="80"/>
      <c r="J16" s="83"/>
      <c r="K16" s="84">
        <f t="shared" si="3"/>
        <v>0</v>
      </c>
      <c r="L16" s="85"/>
      <c r="M16" s="73"/>
      <c r="N16" s="87"/>
      <c r="O16" s="88">
        <f t="shared" si="4"/>
        <v>0</v>
      </c>
      <c r="P16" s="87"/>
      <c r="Q16" s="85"/>
      <c r="R16" s="86"/>
      <c r="S16" s="85"/>
      <c r="T16" s="77"/>
    </row>
    <row r="17" spans="1:20" ht="15.75">
      <c r="A17" s="65"/>
      <c r="B17" s="9" t="s">
        <v>22</v>
      </c>
      <c r="C17" s="66">
        <f t="shared" si="1"/>
        <v>0</v>
      </c>
      <c r="D17" s="80"/>
      <c r="E17" s="81"/>
      <c r="F17" s="80"/>
      <c r="G17" s="82"/>
      <c r="H17" s="66">
        <f t="shared" si="2"/>
        <v>0</v>
      </c>
      <c r="I17" s="67"/>
      <c r="J17" s="70"/>
      <c r="K17" s="71">
        <f t="shared" si="3"/>
        <v>0</v>
      </c>
      <c r="L17" s="72"/>
      <c r="M17" s="73"/>
      <c r="N17" s="74"/>
      <c r="O17" s="75">
        <f t="shared" si="4"/>
        <v>0</v>
      </c>
      <c r="P17" s="74"/>
      <c r="Q17" s="72"/>
      <c r="R17" s="73"/>
      <c r="S17" s="72"/>
      <c r="T17" s="77"/>
    </row>
    <row r="18" spans="1:20" ht="16.5" thickBot="1">
      <c r="A18" s="128"/>
      <c r="B18" s="10" t="s">
        <v>23</v>
      </c>
      <c r="C18" s="79">
        <f t="shared" si="1"/>
        <v>0</v>
      </c>
      <c r="D18" s="67"/>
      <c r="E18" s="68"/>
      <c r="F18" s="67"/>
      <c r="G18" s="69"/>
      <c r="H18" s="79">
        <f t="shared" si="2"/>
        <v>0</v>
      </c>
      <c r="I18" s="80"/>
      <c r="J18" s="383"/>
      <c r="K18" s="84">
        <f t="shared" si="3"/>
        <v>0</v>
      </c>
      <c r="L18" s="85"/>
      <c r="M18" s="73"/>
      <c r="N18" s="87"/>
      <c r="O18" s="88">
        <f t="shared" si="4"/>
        <v>0</v>
      </c>
      <c r="P18" s="87"/>
      <c r="Q18" s="85"/>
      <c r="R18" s="86"/>
      <c r="S18" s="85"/>
      <c r="T18" s="77"/>
    </row>
    <row r="19" spans="1:20" ht="16.5" thickBot="1">
      <c r="A19" s="15">
        <v>2</v>
      </c>
      <c r="B19" s="14" t="s">
        <v>24</v>
      </c>
      <c r="C19" s="43">
        <f aca="true" t="shared" si="5" ref="C19:T19">SUM(C20:C21)</f>
        <v>0</v>
      </c>
      <c r="D19" s="44">
        <f t="shared" si="5"/>
        <v>0</v>
      </c>
      <c r="E19" s="45">
        <f t="shared" si="5"/>
        <v>0</v>
      </c>
      <c r="F19" s="44">
        <f t="shared" si="5"/>
        <v>0</v>
      </c>
      <c r="G19" s="46">
        <f t="shared" si="5"/>
        <v>0</v>
      </c>
      <c r="H19" s="43">
        <f t="shared" si="5"/>
        <v>0</v>
      </c>
      <c r="I19" s="44">
        <f t="shared" si="5"/>
        <v>0</v>
      </c>
      <c r="J19" s="47">
        <f t="shared" si="5"/>
        <v>0</v>
      </c>
      <c r="K19" s="48">
        <f t="shared" si="5"/>
        <v>0</v>
      </c>
      <c r="L19" s="49">
        <f t="shared" si="5"/>
        <v>0</v>
      </c>
      <c r="M19" s="44">
        <f t="shared" si="5"/>
        <v>0</v>
      </c>
      <c r="N19" s="47">
        <f t="shared" si="5"/>
        <v>0</v>
      </c>
      <c r="O19" s="48">
        <f t="shared" si="5"/>
        <v>0</v>
      </c>
      <c r="P19" s="45">
        <f t="shared" si="5"/>
        <v>0</v>
      </c>
      <c r="Q19" s="49">
        <f t="shared" si="5"/>
        <v>0</v>
      </c>
      <c r="R19" s="44">
        <f t="shared" si="5"/>
        <v>0</v>
      </c>
      <c r="S19" s="49">
        <f t="shared" si="5"/>
        <v>0</v>
      </c>
      <c r="T19" s="46">
        <f t="shared" si="5"/>
        <v>0</v>
      </c>
    </row>
    <row r="20" spans="1:20" ht="15.75">
      <c r="A20" s="65"/>
      <c r="B20" s="9" t="s">
        <v>148</v>
      </c>
      <c r="C20" s="66">
        <f>SUM(D20:G20)</f>
        <v>0</v>
      </c>
      <c r="D20" s="67"/>
      <c r="E20" s="68"/>
      <c r="F20" s="67"/>
      <c r="G20" s="69"/>
      <c r="H20" s="66">
        <f>SUM(I20:J20)</f>
        <v>0</v>
      </c>
      <c r="I20" s="67"/>
      <c r="J20" s="70"/>
      <c r="K20" s="71">
        <f>SUM(L20:M20)</f>
        <v>0</v>
      </c>
      <c r="L20" s="72"/>
      <c r="M20" s="73"/>
      <c r="N20" s="74"/>
      <c r="O20" s="75">
        <f>SUM(R20:T20)+P20</f>
        <v>0</v>
      </c>
      <c r="P20" s="74"/>
      <c r="Q20" s="72"/>
      <c r="R20" s="73"/>
      <c r="S20" s="72"/>
      <c r="T20" s="77"/>
    </row>
    <row r="21" spans="1:20" ht="16.5" thickBot="1">
      <c r="A21" s="65"/>
      <c r="B21" s="9" t="s">
        <v>149</v>
      </c>
      <c r="C21" s="66">
        <f>SUM(D21:G21)</f>
        <v>0</v>
      </c>
      <c r="D21" s="67"/>
      <c r="E21" s="68"/>
      <c r="F21" s="67"/>
      <c r="G21" s="69"/>
      <c r="H21" s="66">
        <f>SUM(I21:J21)</f>
        <v>0</v>
      </c>
      <c r="I21" s="67"/>
      <c r="J21" s="70"/>
      <c r="K21" s="71">
        <f>SUM(L21:M21)</f>
        <v>0</v>
      </c>
      <c r="L21" s="313"/>
      <c r="M21" s="73"/>
      <c r="N21" s="74"/>
      <c r="O21" s="75">
        <f>SUM(R21:T21)+P21</f>
        <v>0</v>
      </c>
      <c r="P21" s="74"/>
      <c r="Q21" s="72"/>
      <c r="R21" s="73"/>
      <c r="S21" s="72"/>
      <c r="T21" s="77"/>
    </row>
    <row r="22" spans="1:20" ht="16.5" thickBot="1">
      <c r="A22" s="15"/>
      <c r="B22" s="12" t="s">
        <v>54</v>
      </c>
      <c r="C22" s="43">
        <f aca="true" t="shared" si="6" ref="C22:T22">C9+C19</f>
        <v>0</v>
      </c>
      <c r="D22" s="44">
        <f t="shared" si="6"/>
        <v>0</v>
      </c>
      <c r="E22" s="45">
        <f t="shared" si="6"/>
        <v>0</v>
      </c>
      <c r="F22" s="44">
        <f t="shared" si="6"/>
        <v>0</v>
      </c>
      <c r="G22" s="46">
        <f t="shared" si="6"/>
        <v>0</v>
      </c>
      <c r="H22" s="43">
        <f t="shared" si="6"/>
        <v>0</v>
      </c>
      <c r="I22" s="44">
        <f t="shared" si="6"/>
        <v>0</v>
      </c>
      <c r="J22" s="47">
        <f t="shared" si="6"/>
        <v>0</v>
      </c>
      <c r="K22" s="48">
        <f t="shared" si="6"/>
        <v>0</v>
      </c>
      <c r="L22" s="49">
        <f t="shared" si="6"/>
        <v>0</v>
      </c>
      <c r="M22" s="44">
        <f t="shared" si="6"/>
        <v>0</v>
      </c>
      <c r="N22" s="47">
        <f t="shared" si="6"/>
        <v>0</v>
      </c>
      <c r="O22" s="48">
        <f t="shared" si="6"/>
        <v>0</v>
      </c>
      <c r="P22" s="45">
        <f t="shared" si="6"/>
        <v>0</v>
      </c>
      <c r="Q22" s="49">
        <f t="shared" si="6"/>
        <v>0</v>
      </c>
      <c r="R22" s="44">
        <f t="shared" si="6"/>
        <v>0</v>
      </c>
      <c r="S22" s="49">
        <f t="shared" si="6"/>
        <v>0</v>
      </c>
      <c r="T22" s="46">
        <f t="shared" si="6"/>
        <v>0</v>
      </c>
    </row>
    <row r="23" spans="1:20" ht="15.7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  <c r="R23" s="2"/>
      <c r="S23" s="2"/>
      <c r="T23" s="2"/>
    </row>
    <row r="24" spans="1:22" ht="14.25" customHeight="1">
      <c r="A24" s="496" t="s">
        <v>253</v>
      </c>
      <c r="H24" s="386" t="s">
        <v>453</v>
      </c>
      <c r="O24" s="419"/>
      <c r="P24" s="500" t="s">
        <v>325</v>
      </c>
      <c r="Q24" s="419"/>
      <c r="R24" s="419"/>
      <c r="S24" s="419"/>
      <c r="T24" s="419"/>
      <c r="U24" s="419"/>
      <c r="V24" s="419"/>
    </row>
    <row r="25" spans="1:22" ht="15" customHeight="1">
      <c r="A25" s="419" t="s">
        <v>254</v>
      </c>
      <c r="O25" s="389"/>
      <c r="P25" s="386" t="s">
        <v>312</v>
      </c>
      <c r="Q25" s="389"/>
      <c r="R25" s="389"/>
      <c r="S25" s="389"/>
      <c r="T25" s="389"/>
      <c r="U25" s="389"/>
      <c r="V25" s="389"/>
    </row>
    <row r="26" spans="15:22" ht="14.25" customHeight="1">
      <c r="O26" s="419"/>
      <c r="P26" s="500" t="s">
        <v>256</v>
      </c>
      <c r="Q26" s="419"/>
      <c r="R26" s="419"/>
      <c r="S26" s="419"/>
      <c r="T26" s="419"/>
      <c r="U26" s="419"/>
      <c r="V26" s="419"/>
    </row>
  </sheetData>
  <sheetProtection/>
  <mergeCells count="23">
    <mergeCell ref="K5:N5"/>
    <mergeCell ref="O5:T5"/>
    <mergeCell ref="N6:N7"/>
    <mergeCell ref="O6:O7"/>
    <mergeCell ref="P6:Q6"/>
    <mergeCell ref="R6:R7"/>
    <mergeCell ref="H1:N1"/>
    <mergeCell ref="A1:D1"/>
    <mergeCell ref="S6:T6"/>
    <mergeCell ref="A5:A7"/>
    <mergeCell ref="B5:B7"/>
    <mergeCell ref="C5:G5"/>
    <mergeCell ref="H5:J5"/>
    <mergeCell ref="R1:T1"/>
    <mergeCell ref="A3:T3"/>
    <mergeCell ref="K6:M6"/>
    <mergeCell ref="C6:C7"/>
    <mergeCell ref="D6:D7"/>
    <mergeCell ref="E6:E7"/>
    <mergeCell ref="H6:H7"/>
    <mergeCell ref="I6:I7"/>
    <mergeCell ref="J6:J7"/>
    <mergeCell ref="F6:G6"/>
  </mergeCells>
  <printOptions/>
  <pageMargins left="0.19" right="0.12" top="0.28" bottom="0.16" header="0.17" footer="0.16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SheetLayoutView="100" zoomScalePageLayoutView="0" workbookViewId="0" topLeftCell="A16">
      <selection activeCell="A1" sqref="A1:E2"/>
    </sheetView>
  </sheetViews>
  <sheetFormatPr defaultColWidth="9.421875" defaultRowHeight="12.75"/>
  <cols>
    <col min="1" max="1" width="3.00390625" style="496" customWidth="1"/>
    <col min="2" max="2" width="26.00390625" style="496" customWidth="1"/>
    <col min="3" max="3" width="5.7109375" style="496" customWidth="1"/>
    <col min="4" max="4" width="6.00390625" style="496" customWidth="1"/>
    <col min="5" max="7" width="6.57421875" style="496" customWidth="1"/>
    <col min="8" max="9" width="6.140625" style="496" customWidth="1"/>
    <col min="10" max="12" width="6.57421875" style="496" customWidth="1"/>
    <col min="13" max="13" width="7.140625" style="496" customWidth="1"/>
    <col min="14" max="14" width="8.00390625" style="496" customWidth="1"/>
    <col min="15" max="15" width="5.57421875" style="496" customWidth="1"/>
    <col min="16" max="17" width="6.57421875" style="496" customWidth="1"/>
    <col min="18" max="18" width="5.7109375" style="496" customWidth="1"/>
    <col min="19" max="20" width="6.57421875" style="496" customWidth="1"/>
    <col min="21" max="21" width="4.421875" style="496" customWidth="1"/>
    <col min="22" max="22" width="5.00390625" style="496" customWidth="1"/>
    <col min="23" max="23" width="6.421875" style="496" customWidth="1"/>
    <col min="24" max="16384" width="9.421875" style="496" customWidth="1"/>
  </cols>
  <sheetData>
    <row r="1" spans="1:20" ht="18.75">
      <c r="A1" s="1644" t="s">
        <v>252</v>
      </c>
      <c r="B1" s="1644"/>
      <c r="C1" s="1644"/>
      <c r="D1" s="1644"/>
      <c r="G1" s="419"/>
      <c r="H1" s="1360" t="s">
        <v>318</v>
      </c>
      <c r="I1" s="1360"/>
      <c r="J1" s="1360"/>
      <c r="K1" s="1360"/>
      <c r="L1" s="1360"/>
      <c r="M1" s="1360"/>
      <c r="N1" s="1360"/>
      <c r="R1" s="1423" t="s">
        <v>150</v>
      </c>
      <c r="S1" s="1423"/>
      <c r="T1" s="1423"/>
    </row>
    <row r="2" ht="12" customHeight="1">
      <c r="A2" s="454"/>
    </row>
    <row r="3" spans="1:23" ht="18.75">
      <c r="A3" s="1359" t="s">
        <v>440</v>
      </c>
      <c r="B3" s="1359"/>
      <c r="C3" s="1359"/>
      <c r="D3" s="1359"/>
      <c r="E3" s="1359"/>
      <c r="F3" s="1359"/>
      <c r="G3" s="1359"/>
      <c r="H3" s="1359"/>
      <c r="I3" s="1359"/>
      <c r="J3" s="1359"/>
      <c r="K3" s="1359"/>
      <c r="L3" s="1359"/>
      <c r="M3" s="1359"/>
      <c r="N3" s="1359"/>
      <c r="O3" s="1359"/>
      <c r="P3" s="1359"/>
      <c r="Q3" s="1359"/>
      <c r="R3" s="1359"/>
      <c r="S3" s="1359"/>
      <c r="T3" s="1359"/>
      <c r="U3" s="454"/>
      <c r="V3" s="454"/>
      <c r="W3" s="454"/>
    </row>
    <row r="4" spans="1:23" ht="13.5" customHeight="1" thickBot="1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</row>
    <row r="5" spans="1:20" s="2" customFormat="1" ht="27.75" customHeight="1">
      <c r="A5" s="1396" t="s">
        <v>53</v>
      </c>
      <c r="B5" s="1398" t="s">
        <v>47</v>
      </c>
      <c r="C5" s="1411" t="s">
        <v>450</v>
      </c>
      <c r="D5" s="1412"/>
      <c r="E5" s="1412"/>
      <c r="F5" s="1413"/>
      <c r="G5" s="1413"/>
      <c r="H5" s="1418" t="s">
        <v>451</v>
      </c>
      <c r="I5" s="1412"/>
      <c r="J5" s="1419"/>
      <c r="K5" s="1418" t="s">
        <v>48</v>
      </c>
      <c r="L5" s="1412"/>
      <c r="M5" s="1412"/>
      <c r="N5" s="1419"/>
      <c r="O5" s="1420" t="s">
        <v>14</v>
      </c>
      <c r="P5" s="1412"/>
      <c r="Q5" s="1412"/>
      <c r="R5" s="1412"/>
      <c r="S5" s="1413"/>
      <c r="T5" s="1419"/>
    </row>
    <row r="6" spans="1:20" s="2" customFormat="1" ht="27" customHeight="1">
      <c r="A6" s="1397"/>
      <c r="B6" s="1399"/>
      <c r="C6" s="1401" t="s">
        <v>49</v>
      </c>
      <c r="D6" s="1403" t="s">
        <v>50</v>
      </c>
      <c r="E6" s="1403" t="s">
        <v>188</v>
      </c>
      <c r="F6" s="1408" t="s">
        <v>168</v>
      </c>
      <c r="G6" s="1409"/>
      <c r="H6" s="1405" t="s">
        <v>49</v>
      </c>
      <c r="I6" s="1403" t="s">
        <v>50</v>
      </c>
      <c r="J6" s="1415" t="s">
        <v>168</v>
      </c>
      <c r="K6" s="1405" t="s">
        <v>82</v>
      </c>
      <c r="L6" s="1422"/>
      <c r="M6" s="1422"/>
      <c r="N6" s="1415" t="s">
        <v>83</v>
      </c>
      <c r="O6" s="1405" t="s">
        <v>49</v>
      </c>
      <c r="P6" s="1403" t="s">
        <v>51</v>
      </c>
      <c r="Q6" s="1403"/>
      <c r="R6" s="1403" t="s">
        <v>188</v>
      </c>
      <c r="S6" s="1408" t="s">
        <v>168</v>
      </c>
      <c r="T6" s="1409"/>
    </row>
    <row r="7" spans="1:20" s="2" customFormat="1" ht="28.5" customHeight="1" thickBot="1">
      <c r="A7" s="1397"/>
      <c r="B7" s="1400"/>
      <c r="C7" s="1402"/>
      <c r="D7" s="1404"/>
      <c r="E7" s="1404"/>
      <c r="F7" s="198" t="s">
        <v>189</v>
      </c>
      <c r="G7" s="299" t="s">
        <v>52</v>
      </c>
      <c r="H7" s="1406"/>
      <c r="I7" s="1404"/>
      <c r="J7" s="1416"/>
      <c r="K7" s="291" t="s">
        <v>49</v>
      </c>
      <c r="L7" s="198" t="s">
        <v>50</v>
      </c>
      <c r="M7" s="198" t="s">
        <v>169</v>
      </c>
      <c r="N7" s="1421"/>
      <c r="O7" s="1407"/>
      <c r="P7" s="16" t="s">
        <v>49</v>
      </c>
      <c r="Q7" s="16" t="s">
        <v>192</v>
      </c>
      <c r="R7" s="1410"/>
      <c r="S7" s="16" t="s">
        <v>189</v>
      </c>
      <c r="T7" s="368" t="s">
        <v>52</v>
      </c>
    </row>
    <row r="8" spans="1:20" s="35" customFormat="1" ht="12" thickBot="1">
      <c r="A8" s="22">
        <v>1</v>
      </c>
      <c r="B8" s="22">
        <v>2</v>
      </c>
      <c r="C8" s="25">
        <v>3</v>
      </c>
      <c r="D8" s="24">
        <v>4</v>
      </c>
      <c r="E8" s="25">
        <v>5</v>
      </c>
      <c r="F8" s="24">
        <v>6</v>
      </c>
      <c r="G8" s="28">
        <v>7</v>
      </c>
      <c r="H8" s="23">
        <v>8</v>
      </c>
      <c r="I8" s="24">
        <v>9</v>
      </c>
      <c r="J8" s="212">
        <v>10</v>
      </c>
      <c r="K8" s="27">
        <v>11</v>
      </c>
      <c r="L8" s="25">
        <v>12</v>
      </c>
      <c r="M8" s="24">
        <v>13</v>
      </c>
      <c r="N8" s="25">
        <v>14</v>
      </c>
      <c r="O8" s="169">
        <v>15</v>
      </c>
      <c r="P8" s="25">
        <v>16</v>
      </c>
      <c r="Q8" s="24">
        <v>17</v>
      </c>
      <c r="R8" s="25">
        <v>18</v>
      </c>
      <c r="S8" s="24">
        <v>19</v>
      </c>
      <c r="T8" s="26">
        <v>20</v>
      </c>
    </row>
    <row r="9" spans="1:23" ht="14.25" customHeight="1" thickBot="1">
      <c r="A9" s="15">
        <v>1</v>
      </c>
      <c r="B9" s="14" t="s">
        <v>15</v>
      </c>
      <c r="C9" s="43">
        <f aca="true" t="shared" si="0" ref="C9:T9">SUM(C10:C23)</f>
        <v>0</v>
      </c>
      <c r="D9" s="44">
        <f t="shared" si="0"/>
        <v>0</v>
      </c>
      <c r="E9" s="45">
        <f t="shared" si="0"/>
        <v>0</v>
      </c>
      <c r="F9" s="44">
        <f t="shared" si="0"/>
        <v>0</v>
      </c>
      <c r="G9" s="46">
        <f t="shared" si="0"/>
        <v>0</v>
      </c>
      <c r="H9" s="43">
        <f t="shared" si="0"/>
        <v>0</v>
      </c>
      <c r="I9" s="44">
        <f t="shared" si="0"/>
        <v>0</v>
      </c>
      <c r="J9" s="47">
        <f t="shared" si="0"/>
        <v>0</v>
      </c>
      <c r="K9" s="48">
        <f t="shared" si="0"/>
        <v>0</v>
      </c>
      <c r="L9" s="49">
        <f t="shared" si="0"/>
        <v>0</v>
      </c>
      <c r="M9" s="44">
        <f t="shared" si="0"/>
        <v>0</v>
      </c>
      <c r="N9" s="47">
        <f t="shared" si="0"/>
        <v>0</v>
      </c>
      <c r="O9" s="48">
        <f t="shared" si="0"/>
        <v>0</v>
      </c>
      <c r="P9" s="45">
        <f t="shared" si="0"/>
        <v>0</v>
      </c>
      <c r="Q9" s="49">
        <f t="shared" si="0"/>
        <v>0</v>
      </c>
      <c r="R9" s="44">
        <f t="shared" si="0"/>
        <v>0</v>
      </c>
      <c r="S9" s="44">
        <f t="shared" si="0"/>
        <v>0</v>
      </c>
      <c r="T9" s="46">
        <f t="shared" si="0"/>
        <v>0</v>
      </c>
      <c r="U9" s="499"/>
      <c r="V9" s="499"/>
      <c r="W9" s="499"/>
    </row>
    <row r="10" spans="1:23" ht="14.25" customHeight="1">
      <c r="A10" s="51"/>
      <c r="B10" s="8" t="s">
        <v>16</v>
      </c>
      <c r="C10" s="66">
        <f aca="true" t="shared" si="1" ref="C10:C23">SUM(D10:G10)</f>
        <v>0</v>
      </c>
      <c r="D10" s="201"/>
      <c r="E10" s="202"/>
      <c r="F10" s="201"/>
      <c r="G10" s="217"/>
      <c r="H10" s="200">
        <f aca="true" t="shared" si="2" ref="H10:H23">SUM(I10:J10)</f>
        <v>0</v>
      </c>
      <c r="I10" s="201"/>
      <c r="J10" s="218"/>
      <c r="K10" s="219">
        <f aca="true" t="shared" si="3" ref="K10:K23">SUM(L10:M10)</f>
        <v>0</v>
      </c>
      <c r="L10" s="202"/>
      <c r="M10" s="201"/>
      <c r="N10" s="202"/>
      <c r="O10" s="220">
        <f aca="true" t="shared" si="4" ref="O10:O23">SUM(R10:T10)+P10</f>
        <v>0</v>
      </c>
      <c r="P10" s="202"/>
      <c r="Q10" s="201"/>
      <c r="R10" s="202"/>
      <c r="S10" s="201"/>
      <c r="T10" s="203"/>
      <c r="U10" s="499"/>
      <c r="V10" s="499"/>
      <c r="W10" s="499"/>
    </row>
    <row r="11" spans="1:23" ht="15" customHeight="1">
      <c r="A11" s="328"/>
      <c r="B11" s="359" t="s">
        <v>17</v>
      </c>
      <c r="C11" s="329">
        <f t="shared" si="1"/>
        <v>0</v>
      </c>
      <c r="D11" s="330"/>
      <c r="E11" s="331"/>
      <c r="F11" s="330"/>
      <c r="G11" s="332"/>
      <c r="H11" s="329">
        <f t="shared" si="2"/>
        <v>0</v>
      </c>
      <c r="I11" s="330"/>
      <c r="J11" s="331"/>
      <c r="K11" s="333">
        <f t="shared" si="3"/>
        <v>0</v>
      </c>
      <c r="L11" s="331"/>
      <c r="M11" s="330"/>
      <c r="N11" s="334"/>
      <c r="O11" s="333">
        <f t="shared" si="4"/>
        <v>0</v>
      </c>
      <c r="P11" s="331"/>
      <c r="Q11" s="330"/>
      <c r="R11" s="330"/>
      <c r="S11" s="331"/>
      <c r="T11" s="335"/>
      <c r="U11" s="499"/>
      <c r="V11" s="499"/>
      <c r="W11" s="499"/>
    </row>
    <row r="12" spans="1:23" ht="15.75" customHeight="1">
      <c r="A12" s="328"/>
      <c r="B12" s="359" t="s">
        <v>19</v>
      </c>
      <c r="C12" s="329">
        <f t="shared" si="1"/>
        <v>0</v>
      </c>
      <c r="D12" s="330"/>
      <c r="E12" s="331"/>
      <c r="F12" s="330"/>
      <c r="G12" s="332"/>
      <c r="H12" s="329">
        <f t="shared" si="2"/>
        <v>0</v>
      </c>
      <c r="I12" s="330"/>
      <c r="J12" s="331"/>
      <c r="K12" s="333">
        <f t="shared" si="3"/>
        <v>0</v>
      </c>
      <c r="L12" s="331"/>
      <c r="M12" s="330"/>
      <c r="N12" s="334"/>
      <c r="O12" s="333">
        <f t="shared" si="4"/>
        <v>0</v>
      </c>
      <c r="P12" s="331"/>
      <c r="Q12" s="330"/>
      <c r="R12" s="330"/>
      <c r="S12" s="331"/>
      <c r="T12" s="335"/>
      <c r="U12" s="499"/>
      <c r="V12" s="499"/>
      <c r="W12" s="499"/>
    </row>
    <row r="13" spans="1:23" ht="15.75" customHeight="1">
      <c r="A13" s="328"/>
      <c r="B13" s="359" t="s">
        <v>20</v>
      </c>
      <c r="C13" s="329">
        <f t="shared" si="1"/>
        <v>0</v>
      </c>
      <c r="D13" s="330"/>
      <c r="E13" s="331"/>
      <c r="F13" s="330"/>
      <c r="G13" s="332"/>
      <c r="H13" s="329">
        <f t="shared" si="2"/>
        <v>0</v>
      </c>
      <c r="I13" s="330"/>
      <c r="J13" s="331"/>
      <c r="K13" s="333">
        <f t="shared" si="3"/>
        <v>0</v>
      </c>
      <c r="L13" s="331"/>
      <c r="M13" s="330"/>
      <c r="N13" s="334"/>
      <c r="O13" s="333">
        <f t="shared" si="4"/>
        <v>0</v>
      </c>
      <c r="P13" s="331"/>
      <c r="Q13" s="330"/>
      <c r="R13" s="330"/>
      <c r="S13" s="331"/>
      <c r="T13" s="335"/>
      <c r="U13" s="499"/>
      <c r="V13" s="499"/>
      <c r="W13" s="499"/>
    </row>
    <row r="14" spans="1:23" ht="15.75" customHeight="1">
      <c r="A14" s="328"/>
      <c r="B14" s="359" t="s">
        <v>43</v>
      </c>
      <c r="C14" s="329">
        <f t="shared" si="1"/>
        <v>0</v>
      </c>
      <c r="D14" s="330"/>
      <c r="E14" s="331"/>
      <c r="F14" s="330"/>
      <c r="G14" s="332"/>
      <c r="H14" s="329">
        <f t="shared" si="2"/>
        <v>0</v>
      </c>
      <c r="I14" s="330"/>
      <c r="J14" s="331"/>
      <c r="K14" s="333">
        <f t="shared" si="3"/>
        <v>0</v>
      </c>
      <c r="L14" s="331"/>
      <c r="M14" s="330"/>
      <c r="N14" s="334"/>
      <c r="O14" s="333">
        <f t="shared" si="4"/>
        <v>0</v>
      </c>
      <c r="P14" s="331"/>
      <c r="Q14" s="330"/>
      <c r="R14" s="330"/>
      <c r="S14" s="331"/>
      <c r="T14" s="335"/>
      <c r="U14" s="499"/>
      <c r="V14" s="499"/>
      <c r="W14" s="499"/>
    </row>
    <row r="15" spans="1:23" ht="15.75" customHeight="1">
      <c r="A15" s="328"/>
      <c r="B15" s="359" t="s">
        <v>21</v>
      </c>
      <c r="C15" s="329">
        <f t="shared" si="1"/>
        <v>0</v>
      </c>
      <c r="D15" s="330"/>
      <c r="E15" s="331"/>
      <c r="F15" s="330"/>
      <c r="G15" s="332"/>
      <c r="H15" s="329">
        <f t="shared" si="2"/>
        <v>0</v>
      </c>
      <c r="I15" s="330"/>
      <c r="J15" s="331"/>
      <c r="K15" s="333">
        <f t="shared" si="3"/>
        <v>0</v>
      </c>
      <c r="L15" s="331"/>
      <c r="M15" s="330"/>
      <c r="N15" s="334"/>
      <c r="O15" s="333">
        <f t="shared" si="4"/>
        <v>0</v>
      </c>
      <c r="P15" s="331"/>
      <c r="Q15" s="330"/>
      <c r="R15" s="330"/>
      <c r="S15" s="331"/>
      <c r="T15" s="335"/>
      <c r="U15" s="499"/>
      <c r="V15" s="499"/>
      <c r="W15" s="499"/>
    </row>
    <row r="16" spans="1:23" ht="15.75" customHeight="1">
      <c r="A16" s="328"/>
      <c r="B16" s="359" t="s">
        <v>18</v>
      </c>
      <c r="C16" s="329">
        <f t="shared" si="1"/>
        <v>0</v>
      </c>
      <c r="D16" s="330"/>
      <c r="E16" s="331"/>
      <c r="F16" s="330"/>
      <c r="G16" s="332"/>
      <c r="H16" s="329">
        <f t="shared" si="2"/>
        <v>0</v>
      </c>
      <c r="I16" s="330"/>
      <c r="J16" s="331"/>
      <c r="K16" s="333">
        <f t="shared" si="3"/>
        <v>0</v>
      </c>
      <c r="L16" s="331"/>
      <c r="M16" s="330"/>
      <c r="N16" s="334"/>
      <c r="O16" s="333">
        <f t="shared" si="4"/>
        <v>0</v>
      </c>
      <c r="P16" s="331"/>
      <c r="Q16" s="330"/>
      <c r="R16" s="330"/>
      <c r="S16" s="331"/>
      <c r="T16" s="335"/>
      <c r="U16" s="499"/>
      <c r="V16" s="499"/>
      <c r="W16" s="499"/>
    </row>
    <row r="17" spans="1:23" ht="15.75" customHeight="1">
      <c r="A17" s="328"/>
      <c r="B17" s="359" t="s">
        <v>44</v>
      </c>
      <c r="C17" s="329">
        <f t="shared" si="1"/>
        <v>0</v>
      </c>
      <c r="D17" s="330"/>
      <c r="E17" s="331"/>
      <c r="F17" s="330"/>
      <c r="G17" s="332"/>
      <c r="H17" s="329">
        <f t="shared" si="2"/>
        <v>0</v>
      </c>
      <c r="I17" s="330"/>
      <c r="J17" s="331"/>
      <c r="K17" s="333">
        <f t="shared" si="3"/>
        <v>0</v>
      </c>
      <c r="L17" s="331"/>
      <c r="M17" s="330"/>
      <c r="N17" s="334"/>
      <c r="O17" s="333">
        <f t="shared" si="4"/>
        <v>0</v>
      </c>
      <c r="P17" s="331"/>
      <c r="Q17" s="330"/>
      <c r="R17" s="330"/>
      <c r="S17" s="331"/>
      <c r="T17" s="335"/>
      <c r="U17" s="499"/>
      <c r="V17" s="499"/>
      <c r="W17" s="499"/>
    </row>
    <row r="18" spans="1:23" ht="15.75" customHeight="1">
      <c r="A18" s="328"/>
      <c r="B18" s="359" t="s">
        <v>22</v>
      </c>
      <c r="C18" s="329">
        <f t="shared" si="1"/>
        <v>0</v>
      </c>
      <c r="D18" s="330"/>
      <c r="E18" s="331"/>
      <c r="F18" s="330"/>
      <c r="G18" s="332"/>
      <c r="H18" s="329">
        <f t="shared" si="2"/>
        <v>0</v>
      </c>
      <c r="I18" s="330"/>
      <c r="J18" s="331"/>
      <c r="K18" s="333">
        <f t="shared" si="3"/>
        <v>0</v>
      </c>
      <c r="L18" s="331"/>
      <c r="M18" s="330"/>
      <c r="N18" s="334"/>
      <c r="O18" s="333">
        <f t="shared" si="4"/>
        <v>0</v>
      </c>
      <c r="P18" s="331"/>
      <c r="Q18" s="330"/>
      <c r="R18" s="330"/>
      <c r="S18" s="331"/>
      <c r="T18" s="335"/>
      <c r="U18" s="499"/>
      <c r="V18" s="499"/>
      <c r="W18" s="499"/>
    </row>
    <row r="19" spans="1:23" ht="15.75" customHeight="1">
      <c r="A19" s="328"/>
      <c r="B19" s="359" t="s">
        <v>23</v>
      </c>
      <c r="C19" s="329">
        <f t="shared" si="1"/>
        <v>0</v>
      </c>
      <c r="D19" s="330"/>
      <c r="E19" s="331"/>
      <c r="F19" s="330"/>
      <c r="G19" s="332"/>
      <c r="H19" s="329">
        <f t="shared" si="2"/>
        <v>0</v>
      </c>
      <c r="I19" s="330"/>
      <c r="J19" s="331"/>
      <c r="K19" s="333">
        <f t="shared" si="3"/>
        <v>0</v>
      </c>
      <c r="L19" s="331"/>
      <c r="M19" s="330"/>
      <c r="N19" s="334"/>
      <c r="O19" s="333">
        <f t="shared" si="4"/>
        <v>0</v>
      </c>
      <c r="P19" s="331"/>
      <c r="Q19" s="330"/>
      <c r="R19" s="330"/>
      <c r="S19" s="331"/>
      <c r="T19" s="335"/>
      <c r="U19" s="499"/>
      <c r="V19" s="499"/>
      <c r="W19" s="499"/>
    </row>
    <row r="20" spans="1:23" ht="15.75" customHeight="1">
      <c r="A20" s="336"/>
      <c r="B20" s="359" t="s">
        <v>152</v>
      </c>
      <c r="C20" s="329">
        <f t="shared" si="1"/>
        <v>0</v>
      </c>
      <c r="D20" s="330"/>
      <c r="E20" s="331"/>
      <c r="F20" s="330"/>
      <c r="G20" s="332"/>
      <c r="H20" s="329">
        <f t="shared" si="2"/>
        <v>0</v>
      </c>
      <c r="I20" s="330"/>
      <c r="J20" s="331"/>
      <c r="K20" s="333">
        <f t="shared" si="3"/>
        <v>0</v>
      </c>
      <c r="L20" s="331"/>
      <c r="M20" s="330"/>
      <c r="N20" s="334"/>
      <c r="O20" s="333">
        <f t="shared" si="4"/>
        <v>0</v>
      </c>
      <c r="P20" s="331"/>
      <c r="Q20" s="330"/>
      <c r="R20" s="330"/>
      <c r="S20" s="331"/>
      <c r="T20" s="335"/>
      <c r="U20" s="499"/>
      <c r="V20" s="499"/>
      <c r="W20" s="499"/>
    </row>
    <row r="21" spans="1:23" ht="15.75" customHeight="1">
      <c r="A21" s="336"/>
      <c r="B21" s="361" t="s">
        <v>190</v>
      </c>
      <c r="C21" s="329">
        <f t="shared" si="1"/>
        <v>0</v>
      </c>
      <c r="D21" s="330"/>
      <c r="E21" s="331"/>
      <c r="F21" s="330"/>
      <c r="G21" s="332"/>
      <c r="H21" s="329">
        <f t="shared" si="2"/>
        <v>0</v>
      </c>
      <c r="I21" s="330"/>
      <c r="J21" s="331"/>
      <c r="K21" s="333">
        <f t="shared" si="3"/>
        <v>0</v>
      </c>
      <c r="L21" s="331"/>
      <c r="M21" s="330"/>
      <c r="N21" s="334"/>
      <c r="O21" s="333">
        <f t="shared" si="4"/>
        <v>0</v>
      </c>
      <c r="P21" s="331"/>
      <c r="Q21" s="330"/>
      <c r="R21" s="330"/>
      <c r="S21" s="331"/>
      <c r="T21" s="335"/>
      <c r="U21" s="499"/>
      <c r="V21" s="499"/>
      <c r="W21" s="499"/>
    </row>
    <row r="22" spans="1:23" ht="15.75" customHeight="1">
      <c r="A22" s="336"/>
      <c r="B22" s="359" t="s">
        <v>198</v>
      </c>
      <c r="C22" s="329">
        <f t="shared" si="1"/>
        <v>0</v>
      </c>
      <c r="D22" s="330"/>
      <c r="E22" s="331"/>
      <c r="F22" s="330"/>
      <c r="G22" s="332"/>
      <c r="H22" s="329">
        <f t="shared" si="2"/>
        <v>0</v>
      </c>
      <c r="I22" s="330"/>
      <c r="J22" s="331"/>
      <c r="K22" s="333">
        <f t="shared" si="3"/>
        <v>0</v>
      </c>
      <c r="L22" s="331"/>
      <c r="M22" s="330"/>
      <c r="N22" s="334"/>
      <c r="O22" s="333">
        <f t="shared" si="4"/>
        <v>0</v>
      </c>
      <c r="P22" s="331"/>
      <c r="Q22" s="330"/>
      <c r="R22" s="330"/>
      <c r="S22" s="331"/>
      <c r="T22" s="335"/>
      <c r="U22" s="499"/>
      <c r="V22" s="499"/>
      <c r="W22" s="499"/>
    </row>
    <row r="23" spans="1:23" ht="15.75" customHeight="1" thickBot="1">
      <c r="A23" s="336"/>
      <c r="B23" s="361" t="s">
        <v>199</v>
      </c>
      <c r="C23" s="329">
        <f t="shared" si="1"/>
        <v>0</v>
      </c>
      <c r="D23" s="330"/>
      <c r="E23" s="331"/>
      <c r="F23" s="330"/>
      <c r="G23" s="332"/>
      <c r="H23" s="329">
        <f t="shared" si="2"/>
        <v>0</v>
      </c>
      <c r="I23" s="330"/>
      <c r="J23" s="331"/>
      <c r="K23" s="333">
        <f t="shared" si="3"/>
        <v>0</v>
      </c>
      <c r="L23" s="331"/>
      <c r="M23" s="330"/>
      <c r="N23" s="334"/>
      <c r="O23" s="333">
        <f t="shared" si="4"/>
        <v>0</v>
      </c>
      <c r="P23" s="331"/>
      <c r="Q23" s="330"/>
      <c r="R23" s="330"/>
      <c r="S23" s="331"/>
      <c r="T23" s="335"/>
      <c r="U23" s="499"/>
      <c r="V23" s="499"/>
      <c r="W23" s="499"/>
    </row>
    <row r="24" spans="1:23" ht="15.75" customHeight="1" thickBot="1">
      <c r="A24" s="344">
        <v>2</v>
      </c>
      <c r="B24" s="584" t="s">
        <v>24</v>
      </c>
      <c r="C24" s="345">
        <f aca="true" t="shared" si="5" ref="C24:T24">SUM(C25:C30)</f>
        <v>0</v>
      </c>
      <c r="D24" s="346">
        <f t="shared" si="5"/>
        <v>0</v>
      </c>
      <c r="E24" s="346">
        <f t="shared" si="5"/>
        <v>0</v>
      </c>
      <c r="F24" s="346">
        <f t="shared" si="5"/>
        <v>0</v>
      </c>
      <c r="G24" s="347">
        <f t="shared" si="5"/>
        <v>0</v>
      </c>
      <c r="H24" s="345">
        <f t="shared" si="5"/>
        <v>0</v>
      </c>
      <c r="I24" s="346">
        <f t="shared" si="5"/>
        <v>0</v>
      </c>
      <c r="J24" s="348">
        <f t="shared" si="5"/>
        <v>0</v>
      </c>
      <c r="K24" s="349">
        <f t="shared" si="5"/>
        <v>0</v>
      </c>
      <c r="L24" s="350">
        <f t="shared" si="5"/>
        <v>0</v>
      </c>
      <c r="M24" s="346">
        <f t="shared" si="5"/>
        <v>0</v>
      </c>
      <c r="N24" s="348">
        <f t="shared" si="5"/>
        <v>0</v>
      </c>
      <c r="O24" s="349">
        <f t="shared" si="5"/>
        <v>0</v>
      </c>
      <c r="P24" s="351">
        <f t="shared" si="5"/>
        <v>0</v>
      </c>
      <c r="Q24" s="350">
        <f t="shared" si="5"/>
        <v>0</v>
      </c>
      <c r="R24" s="346">
        <f t="shared" si="5"/>
        <v>0</v>
      </c>
      <c r="S24" s="346">
        <f t="shared" si="5"/>
        <v>0</v>
      </c>
      <c r="T24" s="347">
        <f t="shared" si="5"/>
        <v>0</v>
      </c>
      <c r="U24" s="499"/>
      <c r="V24" s="499"/>
      <c r="W24" s="499"/>
    </row>
    <row r="25" spans="1:23" ht="15.75" customHeight="1">
      <c r="A25" s="328"/>
      <c r="B25" s="585" t="s">
        <v>155</v>
      </c>
      <c r="C25" s="329">
        <f aca="true" t="shared" si="6" ref="C25:C30">SUM(D25:G25)</f>
        <v>0</v>
      </c>
      <c r="D25" s="330"/>
      <c r="E25" s="331"/>
      <c r="F25" s="330"/>
      <c r="G25" s="332"/>
      <c r="H25" s="329">
        <f aca="true" t="shared" si="7" ref="H25:H30">SUM(I25:J25)</f>
        <v>0</v>
      </c>
      <c r="I25" s="330"/>
      <c r="J25" s="331"/>
      <c r="K25" s="333">
        <f aca="true" t="shared" si="8" ref="K25:K30">SUM(L25:M25)</f>
        <v>0</v>
      </c>
      <c r="L25" s="331"/>
      <c r="M25" s="330"/>
      <c r="N25" s="334"/>
      <c r="O25" s="333">
        <f aca="true" t="shared" si="9" ref="O25:O30">SUM(R25:T25)+P25</f>
        <v>0</v>
      </c>
      <c r="P25" s="331"/>
      <c r="Q25" s="330"/>
      <c r="R25" s="330"/>
      <c r="S25" s="331"/>
      <c r="T25" s="335"/>
      <c r="U25" s="499"/>
      <c r="V25" s="499"/>
      <c r="W25" s="499"/>
    </row>
    <row r="26" spans="1:23" ht="15.75" customHeight="1">
      <c r="A26" s="328"/>
      <c r="B26" s="359" t="s">
        <v>156</v>
      </c>
      <c r="C26" s="329">
        <f t="shared" si="6"/>
        <v>0</v>
      </c>
      <c r="D26" s="330"/>
      <c r="E26" s="331"/>
      <c r="F26" s="330"/>
      <c r="G26" s="332"/>
      <c r="H26" s="329">
        <f t="shared" si="7"/>
        <v>0</v>
      </c>
      <c r="I26" s="330"/>
      <c r="J26" s="331"/>
      <c r="K26" s="333">
        <f t="shared" si="8"/>
        <v>0</v>
      </c>
      <c r="L26" s="331"/>
      <c r="M26" s="330"/>
      <c r="N26" s="334"/>
      <c r="O26" s="333">
        <f t="shared" si="9"/>
        <v>0</v>
      </c>
      <c r="P26" s="331"/>
      <c r="Q26" s="330"/>
      <c r="R26" s="330"/>
      <c r="S26" s="331"/>
      <c r="T26" s="335"/>
      <c r="U26" s="499"/>
      <c r="V26" s="499"/>
      <c r="W26" s="499"/>
    </row>
    <row r="27" spans="1:23" ht="15.75" customHeight="1">
      <c r="A27" s="328"/>
      <c r="B27" s="359" t="s">
        <v>157</v>
      </c>
      <c r="C27" s="329">
        <f t="shared" si="6"/>
        <v>0</v>
      </c>
      <c r="D27" s="330"/>
      <c r="E27" s="331"/>
      <c r="F27" s="330"/>
      <c r="G27" s="332"/>
      <c r="H27" s="329">
        <f t="shared" si="7"/>
        <v>0</v>
      </c>
      <c r="I27" s="330"/>
      <c r="J27" s="331"/>
      <c r="K27" s="333">
        <f t="shared" si="8"/>
        <v>0</v>
      </c>
      <c r="L27" s="331"/>
      <c r="M27" s="330"/>
      <c r="N27" s="334"/>
      <c r="O27" s="333">
        <f t="shared" si="9"/>
        <v>0</v>
      </c>
      <c r="P27" s="331"/>
      <c r="Q27" s="330"/>
      <c r="R27" s="330"/>
      <c r="S27" s="331"/>
      <c r="T27" s="335"/>
      <c r="U27" s="499"/>
      <c r="V27" s="499"/>
      <c r="W27" s="499"/>
    </row>
    <row r="28" spans="1:23" ht="15.75" customHeight="1">
      <c r="A28" s="328"/>
      <c r="B28" s="359" t="s">
        <v>158</v>
      </c>
      <c r="C28" s="329">
        <f t="shared" si="6"/>
        <v>0</v>
      </c>
      <c r="D28" s="330"/>
      <c r="E28" s="331"/>
      <c r="F28" s="330"/>
      <c r="G28" s="332"/>
      <c r="H28" s="329">
        <f t="shared" si="7"/>
        <v>0</v>
      </c>
      <c r="I28" s="330"/>
      <c r="J28" s="331"/>
      <c r="K28" s="333">
        <f t="shared" si="8"/>
        <v>0</v>
      </c>
      <c r="L28" s="331"/>
      <c r="M28" s="330"/>
      <c r="N28" s="334"/>
      <c r="O28" s="333">
        <f t="shared" si="9"/>
        <v>0</v>
      </c>
      <c r="P28" s="331"/>
      <c r="Q28" s="330"/>
      <c r="R28" s="330"/>
      <c r="S28" s="331"/>
      <c r="T28" s="335"/>
      <c r="U28" s="499"/>
      <c r="V28" s="499"/>
      <c r="W28" s="499"/>
    </row>
    <row r="29" spans="1:23" ht="15.75" customHeight="1">
      <c r="A29" s="353"/>
      <c r="B29" s="359" t="s">
        <v>159</v>
      </c>
      <c r="C29" s="329">
        <f t="shared" si="6"/>
        <v>0</v>
      </c>
      <c r="D29" s="330"/>
      <c r="E29" s="331"/>
      <c r="F29" s="330"/>
      <c r="G29" s="332"/>
      <c r="H29" s="329">
        <f t="shared" si="7"/>
        <v>0</v>
      </c>
      <c r="I29" s="330"/>
      <c r="J29" s="331"/>
      <c r="K29" s="333">
        <f t="shared" si="8"/>
        <v>0</v>
      </c>
      <c r="L29" s="331"/>
      <c r="M29" s="330"/>
      <c r="N29" s="334"/>
      <c r="O29" s="333">
        <f t="shared" si="9"/>
        <v>0</v>
      </c>
      <c r="P29" s="331"/>
      <c r="Q29" s="330"/>
      <c r="R29" s="330"/>
      <c r="S29" s="331"/>
      <c r="T29" s="335"/>
      <c r="U29" s="499"/>
      <c r="V29" s="499"/>
      <c r="W29" s="499"/>
    </row>
    <row r="30" spans="1:23" ht="15.75" customHeight="1" thickBot="1">
      <c r="A30" s="328"/>
      <c r="B30" s="354" t="s">
        <v>160</v>
      </c>
      <c r="C30" s="329">
        <f t="shared" si="6"/>
        <v>0</v>
      </c>
      <c r="D30" s="330"/>
      <c r="E30" s="331"/>
      <c r="F30" s="330"/>
      <c r="G30" s="332"/>
      <c r="H30" s="329">
        <f t="shared" si="7"/>
        <v>0</v>
      </c>
      <c r="I30" s="330"/>
      <c r="J30" s="331"/>
      <c r="K30" s="333">
        <f t="shared" si="8"/>
        <v>0</v>
      </c>
      <c r="L30" s="331"/>
      <c r="M30" s="330"/>
      <c r="N30" s="334"/>
      <c r="O30" s="333">
        <f t="shared" si="9"/>
        <v>0</v>
      </c>
      <c r="P30" s="331"/>
      <c r="Q30" s="330"/>
      <c r="R30" s="330"/>
      <c r="S30" s="331"/>
      <c r="T30" s="335"/>
      <c r="U30" s="499"/>
      <c r="V30" s="499"/>
      <c r="W30" s="499"/>
    </row>
    <row r="31" spans="1:23" ht="15.75" customHeight="1" thickBot="1">
      <c r="A31" s="344"/>
      <c r="B31" s="355" t="s">
        <v>54</v>
      </c>
      <c r="C31" s="345">
        <f aca="true" t="shared" si="10" ref="C31:T31">C9+C24</f>
        <v>0</v>
      </c>
      <c r="D31" s="346">
        <f t="shared" si="10"/>
        <v>0</v>
      </c>
      <c r="E31" s="346">
        <f t="shared" si="10"/>
        <v>0</v>
      </c>
      <c r="F31" s="346">
        <f t="shared" si="10"/>
        <v>0</v>
      </c>
      <c r="G31" s="347">
        <f t="shared" si="10"/>
        <v>0</v>
      </c>
      <c r="H31" s="345">
        <f t="shared" si="10"/>
        <v>0</v>
      </c>
      <c r="I31" s="346">
        <f t="shared" si="10"/>
        <v>0</v>
      </c>
      <c r="J31" s="348">
        <f t="shared" si="10"/>
        <v>0</v>
      </c>
      <c r="K31" s="349">
        <f t="shared" si="10"/>
        <v>0</v>
      </c>
      <c r="L31" s="350">
        <f t="shared" si="10"/>
        <v>0</v>
      </c>
      <c r="M31" s="346">
        <f t="shared" si="10"/>
        <v>0</v>
      </c>
      <c r="N31" s="348">
        <f t="shared" si="10"/>
        <v>0</v>
      </c>
      <c r="O31" s="349">
        <f t="shared" si="10"/>
        <v>0</v>
      </c>
      <c r="P31" s="351">
        <f t="shared" si="10"/>
        <v>0</v>
      </c>
      <c r="Q31" s="350">
        <f t="shared" si="10"/>
        <v>0</v>
      </c>
      <c r="R31" s="346">
        <f t="shared" si="10"/>
        <v>0</v>
      </c>
      <c r="S31" s="346">
        <f t="shared" si="10"/>
        <v>0</v>
      </c>
      <c r="T31" s="347">
        <f t="shared" si="10"/>
        <v>0</v>
      </c>
      <c r="U31" s="499"/>
      <c r="V31" s="499"/>
      <c r="W31" s="499"/>
    </row>
    <row r="32" ht="12.75" customHeight="1"/>
    <row r="33" spans="1:22" ht="14.25" customHeight="1">
      <c r="A33" s="496" t="s">
        <v>253</v>
      </c>
      <c r="H33" s="386" t="s">
        <v>453</v>
      </c>
      <c r="O33" s="419"/>
      <c r="P33" s="500" t="s">
        <v>325</v>
      </c>
      <c r="Q33" s="419"/>
      <c r="R33" s="419"/>
      <c r="S33" s="419"/>
      <c r="T33" s="419"/>
      <c r="U33" s="419"/>
      <c r="V33" s="419"/>
    </row>
    <row r="34" spans="1:22" ht="15" customHeight="1">
      <c r="A34" s="419" t="s">
        <v>254</v>
      </c>
      <c r="O34" s="389"/>
      <c r="P34" s="386" t="s">
        <v>312</v>
      </c>
      <c r="Q34" s="389"/>
      <c r="R34" s="389"/>
      <c r="S34" s="389"/>
      <c r="T34" s="389"/>
      <c r="U34" s="389"/>
      <c r="V34" s="389"/>
    </row>
    <row r="35" spans="15:22" ht="14.25" customHeight="1">
      <c r="O35" s="419"/>
      <c r="P35" s="500" t="s">
        <v>256</v>
      </c>
      <c r="Q35" s="419"/>
      <c r="R35" s="419"/>
      <c r="S35" s="419"/>
      <c r="T35" s="419"/>
      <c r="U35" s="419"/>
      <c r="V35" s="419"/>
    </row>
  </sheetData>
  <sheetProtection/>
  <mergeCells count="23">
    <mergeCell ref="R1:T1"/>
    <mergeCell ref="A3:T3"/>
    <mergeCell ref="H5:J5"/>
    <mergeCell ref="A5:A7"/>
    <mergeCell ref="B5:B7"/>
    <mergeCell ref="R6:R7"/>
    <mergeCell ref="S6:T6"/>
    <mergeCell ref="K5:N5"/>
    <mergeCell ref="C5:G5"/>
    <mergeCell ref="C6:C7"/>
    <mergeCell ref="O5:T5"/>
    <mergeCell ref="O6:O7"/>
    <mergeCell ref="P6:Q6"/>
    <mergeCell ref="F6:G6"/>
    <mergeCell ref="H6:H7"/>
    <mergeCell ref="I6:I7"/>
    <mergeCell ref="J6:J7"/>
    <mergeCell ref="A1:D1"/>
    <mergeCell ref="H1:N1"/>
    <mergeCell ref="K6:M6"/>
    <mergeCell ref="N6:N7"/>
    <mergeCell ref="D6:D7"/>
    <mergeCell ref="E6:E7"/>
  </mergeCells>
  <printOptions/>
  <pageMargins left="0.23" right="0.12" top="0.2" bottom="0.17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U5" sqref="U5"/>
    </sheetView>
  </sheetViews>
  <sheetFormatPr defaultColWidth="9.8515625" defaultRowHeight="12.75"/>
  <cols>
    <col min="1" max="1" width="26.7109375" style="463" customWidth="1"/>
    <col min="2" max="2" width="5.57421875" style="463" bestFit="1" customWidth="1"/>
    <col min="3" max="3" width="6.140625" style="464" customWidth="1"/>
    <col min="4" max="4" width="5.8515625" style="464" customWidth="1"/>
    <col min="5" max="12" width="6.140625" style="464" customWidth="1"/>
    <col min="13" max="13" width="10.421875" style="465" bestFit="1" customWidth="1"/>
    <col min="14" max="16384" width="9.8515625" style="464" customWidth="1"/>
  </cols>
  <sheetData>
    <row r="1" spans="14:15" ht="18">
      <c r="N1" s="1368" t="s">
        <v>428</v>
      </c>
      <c r="O1" s="1368"/>
    </row>
    <row r="2" spans="1:13" s="466" customFormat="1" ht="23.25" customHeight="1">
      <c r="A2" s="1359" t="s">
        <v>430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</row>
    <row r="3" spans="1:13" s="466" customFormat="1" ht="23.25" customHeight="1" thickBot="1">
      <c r="A3" s="467"/>
      <c r="B3" s="467"/>
      <c r="C3" s="468"/>
      <c r="D3" s="469"/>
      <c r="E3" s="468"/>
      <c r="F3" s="468"/>
      <c r="G3" s="468"/>
      <c r="H3" s="468"/>
      <c r="I3" s="468"/>
      <c r="J3" s="468"/>
      <c r="K3" s="468"/>
      <c r="L3" s="468"/>
      <c r="M3" s="470"/>
    </row>
    <row r="4" spans="1:13" s="398" customFormat="1" ht="26.25" thickBot="1">
      <c r="A4" s="471" t="s">
        <v>241</v>
      </c>
      <c r="B4" s="471" t="s">
        <v>0</v>
      </c>
      <c r="C4" s="397" t="s">
        <v>206</v>
      </c>
      <c r="D4" s="472" t="s">
        <v>207</v>
      </c>
      <c r="E4" s="472" t="s">
        <v>208</v>
      </c>
      <c r="F4" s="472" t="s">
        <v>9</v>
      </c>
      <c r="G4" s="472" t="s">
        <v>186</v>
      </c>
      <c r="H4" s="472" t="s">
        <v>242</v>
      </c>
      <c r="I4" s="472" t="s">
        <v>243</v>
      </c>
      <c r="J4" s="473" t="s">
        <v>244</v>
      </c>
      <c r="K4" s="472" t="s">
        <v>201</v>
      </c>
      <c r="L4" s="473" t="s">
        <v>227</v>
      </c>
      <c r="M4" s="471" t="s">
        <v>219</v>
      </c>
    </row>
    <row r="5" spans="1:13" s="474" customFormat="1" ht="22.5" customHeight="1">
      <c r="A5" s="438">
        <v>6</v>
      </c>
      <c r="B5" s="438"/>
      <c r="C5" s="989">
        <v>4.5</v>
      </c>
      <c r="D5" s="990">
        <v>1</v>
      </c>
      <c r="E5" s="990"/>
      <c r="F5" s="990">
        <v>1.5</v>
      </c>
      <c r="G5" s="990">
        <v>4</v>
      </c>
      <c r="H5" s="990">
        <v>1</v>
      </c>
      <c r="I5" s="990">
        <v>1</v>
      </c>
      <c r="J5" s="991">
        <v>1</v>
      </c>
      <c r="K5" s="990">
        <v>3</v>
      </c>
      <c r="L5" s="990"/>
      <c r="M5" s="992">
        <f aca="true" t="shared" si="0" ref="M5:M13">SUM(C5:L5)</f>
        <v>17</v>
      </c>
    </row>
    <row r="6" spans="1:13" s="390" customFormat="1" ht="22.5" customHeight="1">
      <c r="A6" s="440">
        <v>7</v>
      </c>
      <c r="B6" s="440"/>
      <c r="C6" s="993">
        <v>4</v>
      </c>
      <c r="D6" s="994">
        <v>1</v>
      </c>
      <c r="E6" s="994"/>
      <c r="F6" s="994">
        <v>1.5</v>
      </c>
      <c r="G6" s="994">
        <v>4</v>
      </c>
      <c r="H6" s="994">
        <v>2</v>
      </c>
      <c r="I6" s="994">
        <v>2</v>
      </c>
      <c r="J6" s="994">
        <v>1</v>
      </c>
      <c r="K6" s="994">
        <v>3</v>
      </c>
      <c r="L6" s="994"/>
      <c r="M6" s="995">
        <f t="shared" si="0"/>
        <v>18.5</v>
      </c>
    </row>
    <row r="7" spans="1:13" s="390" customFormat="1" ht="22.5" customHeight="1">
      <c r="A7" s="440">
        <v>8</v>
      </c>
      <c r="B7" s="440"/>
      <c r="C7" s="993">
        <v>4</v>
      </c>
      <c r="D7" s="994">
        <v>1</v>
      </c>
      <c r="E7" s="994">
        <v>2</v>
      </c>
      <c r="F7" s="994">
        <v>2</v>
      </c>
      <c r="G7" s="994">
        <v>4</v>
      </c>
      <c r="H7" s="994">
        <v>1.5</v>
      </c>
      <c r="I7" s="994">
        <v>1.5</v>
      </c>
      <c r="J7" s="994">
        <v>1</v>
      </c>
      <c r="K7" s="994">
        <v>3</v>
      </c>
      <c r="L7" s="994"/>
      <c r="M7" s="995">
        <f t="shared" si="0"/>
        <v>20</v>
      </c>
    </row>
    <row r="8" spans="1:13" s="390" customFormat="1" ht="22.5" customHeight="1" thickBot="1">
      <c r="A8" s="475">
        <v>9</v>
      </c>
      <c r="B8" s="475"/>
      <c r="C8" s="996">
        <v>5</v>
      </c>
      <c r="D8" s="997">
        <v>2</v>
      </c>
      <c r="E8" s="997">
        <v>2</v>
      </c>
      <c r="F8" s="997">
        <v>2</v>
      </c>
      <c r="G8" s="997">
        <v>5</v>
      </c>
      <c r="H8" s="997">
        <v>1.5</v>
      </c>
      <c r="I8" s="997">
        <v>1.5</v>
      </c>
      <c r="J8" s="997">
        <v>1</v>
      </c>
      <c r="K8" s="997">
        <v>2</v>
      </c>
      <c r="L8" s="997"/>
      <c r="M8" s="998">
        <f t="shared" si="0"/>
        <v>22</v>
      </c>
    </row>
    <row r="9" spans="1:13" s="390" customFormat="1" ht="22.5" customHeight="1" thickBot="1">
      <c r="A9" s="471" t="s">
        <v>219</v>
      </c>
      <c r="B9" s="471"/>
      <c r="C9" s="397">
        <f aca="true" t="shared" si="1" ref="C9:K9">SUM(C5:C8)</f>
        <v>17.5</v>
      </c>
      <c r="D9" s="472">
        <f t="shared" si="1"/>
        <v>5</v>
      </c>
      <c r="E9" s="472">
        <f t="shared" si="1"/>
        <v>4</v>
      </c>
      <c r="F9" s="472">
        <f t="shared" si="1"/>
        <v>7</v>
      </c>
      <c r="G9" s="472">
        <f t="shared" si="1"/>
        <v>17</v>
      </c>
      <c r="H9" s="472">
        <f t="shared" si="1"/>
        <v>6</v>
      </c>
      <c r="I9" s="472">
        <f t="shared" si="1"/>
        <v>6</v>
      </c>
      <c r="J9" s="472">
        <f t="shared" si="1"/>
        <v>4</v>
      </c>
      <c r="K9" s="472">
        <f t="shared" si="1"/>
        <v>11</v>
      </c>
      <c r="L9" s="472"/>
      <c r="M9" s="413">
        <f t="shared" si="0"/>
        <v>77.5</v>
      </c>
    </row>
    <row r="10" spans="1:13" s="400" customFormat="1" ht="22.5" customHeight="1" thickBot="1">
      <c r="A10" s="471" t="s">
        <v>245</v>
      </c>
      <c r="B10" s="471"/>
      <c r="C10" s="999">
        <f aca="true" t="shared" si="2" ref="C10:L10">1.24*C9/$M$9</f>
        <v>0.27999999999999997</v>
      </c>
      <c r="D10" s="999">
        <f t="shared" si="2"/>
        <v>0.08</v>
      </c>
      <c r="E10" s="999">
        <f t="shared" si="2"/>
        <v>0.064</v>
      </c>
      <c r="F10" s="999">
        <f t="shared" si="2"/>
        <v>0.112</v>
      </c>
      <c r="G10" s="999">
        <f t="shared" si="2"/>
        <v>0.27199999999999996</v>
      </c>
      <c r="H10" s="999">
        <f t="shared" si="2"/>
        <v>0.09599999999999999</v>
      </c>
      <c r="I10" s="999">
        <f t="shared" si="2"/>
        <v>0.09599999999999999</v>
      </c>
      <c r="J10" s="999">
        <f t="shared" si="2"/>
        <v>0.064</v>
      </c>
      <c r="K10" s="999">
        <f t="shared" si="2"/>
        <v>0.17600000000000002</v>
      </c>
      <c r="L10" s="1000">
        <f t="shared" si="2"/>
        <v>0</v>
      </c>
      <c r="M10" s="413">
        <f t="shared" si="0"/>
        <v>1.24</v>
      </c>
    </row>
    <row r="11" spans="1:13" s="390" customFormat="1" ht="22.5" customHeight="1">
      <c r="A11" s="476">
        <v>10</v>
      </c>
      <c r="B11" s="476"/>
      <c r="C11" s="1001">
        <v>3.5</v>
      </c>
      <c r="D11" s="1002">
        <v>2</v>
      </c>
      <c r="E11" s="1002">
        <v>2</v>
      </c>
      <c r="F11" s="1002">
        <v>1</v>
      </c>
      <c r="G11" s="1002">
        <v>3</v>
      </c>
      <c r="H11" s="1002">
        <v>1.5</v>
      </c>
      <c r="I11" s="1002">
        <v>1.5</v>
      </c>
      <c r="J11" s="1002">
        <v>1</v>
      </c>
      <c r="K11" s="1002">
        <v>3</v>
      </c>
      <c r="L11" s="1002"/>
      <c r="M11" s="1003">
        <f t="shared" si="0"/>
        <v>18.5</v>
      </c>
    </row>
    <row r="12" spans="1:13" s="390" customFormat="1" ht="22.5" customHeight="1">
      <c r="A12" s="440">
        <v>11</v>
      </c>
      <c r="B12" s="440"/>
      <c r="C12" s="993">
        <v>4</v>
      </c>
      <c r="D12" s="994">
        <v>2</v>
      </c>
      <c r="E12" s="994">
        <v>2</v>
      </c>
      <c r="F12" s="994">
        <v>1.5</v>
      </c>
      <c r="G12" s="994">
        <v>3.5</v>
      </c>
      <c r="H12" s="994">
        <v>1</v>
      </c>
      <c r="I12" s="994">
        <v>1</v>
      </c>
      <c r="J12" s="994">
        <v>1</v>
      </c>
      <c r="K12" s="994">
        <v>3</v>
      </c>
      <c r="L12" s="994"/>
      <c r="M12" s="995">
        <f t="shared" si="0"/>
        <v>19</v>
      </c>
    </row>
    <row r="13" spans="1:13" s="390" customFormat="1" ht="22.5" customHeight="1" thickBot="1">
      <c r="A13" s="475">
        <v>12</v>
      </c>
      <c r="B13" s="475"/>
      <c r="C13" s="996">
        <v>5</v>
      </c>
      <c r="D13" s="997">
        <v>3</v>
      </c>
      <c r="E13" s="997">
        <v>2</v>
      </c>
      <c r="F13" s="997">
        <v>1.5</v>
      </c>
      <c r="G13" s="997">
        <v>3</v>
      </c>
      <c r="H13" s="997">
        <v>2</v>
      </c>
      <c r="I13" s="997">
        <v>1</v>
      </c>
      <c r="J13" s="997"/>
      <c r="K13" s="997">
        <v>2</v>
      </c>
      <c r="L13" s="997"/>
      <c r="M13" s="998">
        <f t="shared" si="0"/>
        <v>19.5</v>
      </c>
    </row>
    <row r="14" spans="1:13" s="390" customFormat="1" ht="22.5" customHeight="1" thickBot="1">
      <c r="A14" s="409" t="s">
        <v>219</v>
      </c>
      <c r="B14" s="471"/>
      <c r="C14" s="397">
        <f aca="true" t="shared" si="3" ref="C14:M14">SUM(C11:C13)</f>
        <v>12.5</v>
      </c>
      <c r="D14" s="472">
        <f t="shared" si="3"/>
        <v>7</v>
      </c>
      <c r="E14" s="472">
        <f t="shared" si="3"/>
        <v>6</v>
      </c>
      <c r="F14" s="472">
        <f t="shared" si="3"/>
        <v>4</v>
      </c>
      <c r="G14" s="472">
        <f t="shared" si="3"/>
        <v>9.5</v>
      </c>
      <c r="H14" s="472">
        <f t="shared" si="3"/>
        <v>4.5</v>
      </c>
      <c r="I14" s="472">
        <f t="shared" si="3"/>
        <v>3.5</v>
      </c>
      <c r="J14" s="472">
        <f t="shared" si="3"/>
        <v>2</v>
      </c>
      <c r="K14" s="472">
        <f t="shared" si="3"/>
        <v>8</v>
      </c>
      <c r="L14" s="1004">
        <f t="shared" si="3"/>
        <v>0</v>
      </c>
      <c r="M14" s="413">
        <f t="shared" si="3"/>
        <v>57</v>
      </c>
    </row>
    <row r="15" spans="1:13" s="477" customFormat="1" ht="22.5" customHeight="1" thickBot="1">
      <c r="A15" s="471" t="s">
        <v>246</v>
      </c>
      <c r="B15" s="471"/>
      <c r="C15" s="1005">
        <f aca="true" t="shared" si="4" ref="C15:L15">1.4*C14/$M$14</f>
        <v>0.30701754385964913</v>
      </c>
      <c r="D15" s="1005">
        <f t="shared" si="4"/>
        <v>0.1719298245614035</v>
      </c>
      <c r="E15" s="1005">
        <f t="shared" si="4"/>
        <v>0.14736842105263157</v>
      </c>
      <c r="F15" s="1005">
        <f t="shared" si="4"/>
        <v>0.09824561403508772</v>
      </c>
      <c r="G15" s="1005">
        <f t="shared" si="4"/>
        <v>0.2333333333333333</v>
      </c>
      <c r="H15" s="1005">
        <f t="shared" si="4"/>
        <v>0.11052631578947368</v>
      </c>
      <c r="I15" s="1005">
        <f t="shared" si="4"/>
        <v>0.08596491228070174</v>
      </c>
      <c r="J15" s="1005">
        <f t="shared" si="4"/>
        <v>0.04912280701754386</v>
      </c>
      <c r="K15" s="1005">
        <f t="shared" si="4"/>
        <v>0.19649122807017544</v>
      </c>
      <c r="L15" s="1000">
        <f t="shared" si="4"/>
        <v>0</v>
      </c>
      <c r="M15" s="1006">
        <f>SUM(C15:L15)</f>
        <v>1.3999999999999997</v>
      </c>
    </row>
    <row r="16" spans="1:13" s="480" customFormat="1" ht="15.75">
      <c r="A16" s="478"/>
      <c r="B16" s="478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</row>
    <row r="17" spans="1:13" s="480" customFormat="1" ht="15.75">
      <c r="A17" s="478"/>
      <c r="B17" s="478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</row>
    <row r="18" spans="1:13" s="480" customFormat="1" ht="16.5" thickBot="1">
      <c r="A18" s="478"/>
      <c r="B18" s="478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</row>
    <row r="19" spans="1:13" s="484" customFormat="1" ht="25.5" customHeight="1">
      <c r="A19" s="904" t="s">
        <v>247</v>
      </c>
      <c r="B19" s="481"/>
      <c r="C19" s="482">
        <f aca="true" t="shared" si="5" ref="C19:L19">$B$9*C10</f>
        <v>0</v>
      </c>
      <c r="D19" s="482">
        <f t="shared" si="5"/>
        <v>0</v>
      </c>
      <c r="E19" s="482">
        <f t="shared" si="5"/>
        <v>0</v>
      </c>
      <c r="F19" s="482">
        <f t="shared" si="5"/>
        <v>0</v>
      </c>
      <c r="G19" s="482">
        <f t="shared" si="5"/>
        <v>0</v>
      </c>
      <c r="H19" s="482">
        <f t="shared" si="5"/>
        <v>0</v>
      </c>
      <c r="I19" s="482">
        <f t="shared" si="5"/>
        <v>0</v>
      </c>
      <c r="J19" s="482">
        <f t="shared" si="5"/>
        <v>0</v>
      </c>
      <c r="K19" s="482">
        <f t="shared" si="5"/>
        <v>0</v>
      </c>
      <c r="L19" s="482">
        <f t="shared" si="5"/>
        <v>0</v>
      </c>
      <c r="M19" s="483">
        <f>SUM(C19:L19)</f>
        <v>0</v>
      </c>
    </row>
    <row r="20" spans="1:13" s="484" customFormat="1" ht="25.5" customHeight="1" thickBot="1">
      <c r="A20" s="711" t="s">
        <v>248</v>
      </c>
      <c r="B20" s="485"/>
      <c r="C20" s="486">
        <f aca="true" t="shared" si="6" ref="C20:L20">$B$14*C15</f>
        <v>0</v>
      </c>
      <c r="D20" s="486">
        <f t="shared" si="6"/>
        <v>0</v>
      </c>
      <c r="E20" s="486">
        <f t="shared" si="6"/>
        <v>0</v>
      </c>
      <c r="F20" s="486">
        <f t="shared" si="6"/>
        <v>0</v>
      </c>
      <c r="G20" s="486">
        <f t="shared" si="6"/>
        <v>0</v>
      </c>
      <c r="H20" s="486">
        <f t="shared" si="6"/>
        <v>0</v>
      </c>
      <c r="I20" s="486">
        <f t="shared" si="6"/>
        <v>0</v>
      </c>
      <c r="J20" s="486">
        <f t="shared" si="6"/>
        <v>0</v>
      </c>
      <c r="K20" s="486">
        <f t="shared" si="6"/>
        <v>0</v>
      </c>
      <c r="L20" s="486">
        <f t="shared" si="6"/>
        <v>0</v>
      </c>
      <c r="M20" s="487">
        <f>SUM(C20:L20)</f>
        <v>0</v>
      </c>
    </row>
    <row r="21" spans="1:13" s="480" customFormat="1" ht="15.75">
      <c r="A21" s="478"/>
      <c r="B21" s="478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</row>
    <row r="22" spans="1:13" s="480" customFormat="1" ht="21.75" customHeight="1">
      <c r="A22" s="478"/>
      <c r="B22" s="498" t="s">
        <v>103</v>
      </c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</row>
    <row r="23" spans="2:13" s="480" customFormat="1" ht="21.75" customHeight="1">
      <c r="B23" s="388" t="s">
        <v>370</v>
      </c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</row>
    <row r="24" spans="2:13" s="480" customFormat="1" ht="21.75" customHeight="1">
      <c r="B24" s="389" t="s">
        <v>369</v>
      </c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</row>
    <row r="25" s="385" customFormat="1" ht="15.75">
      <c r="M25" s="459"/>
    </row>
    <row r="26" ht="18">
      <c r="A26" s="464"/>
    </row>
    <row r="27" spans="1:13" s="488" customFormat="1" ht="18">
      <c r="A27" s="463"/>
      <c r="B27" s="463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5"/>
    </row>
    <row r="28" spans="1:13" s="488" customFormat="1" ht="18">
      <c r="A28" s="463"/>
      <c r="B28" s="463"/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5"/>
    </row>
    <row r="29" spans="1:13" s="490" customFormat="1" ht="15.75">
      <c r="A29" s="478"/>
      <c r="B29" s="478"/>
      <c r="C29" s="489"/>
      <c r="D29" s="489"/>
      <c r="E29" s="489"/>
      <c r="F29" s="489"/>
      <c r="M29" s="479"/>
    </row>
    <row r="30" spans="1:13" s="489" customFormat="1" ht="15.75">
      <c r="A30" s="478"/>
      <c r="B30" s="478"/>
      <c r="M30" s="491"/>
    </row>
    <row r="31" spans="1:13" s="489" customFormat="1" ht="15.75">
      <c r="A31" s="478"/>
      <c r="B31" s="478"/>
      <c r="C31" s="490"/>
      <c r="D31" s="490"/>
      <c r="E31" s="490"/>
      <c r="F31" s="490"/>
      <c r="M31" s="491"/>
    </row>
    <row r="32" spans="1:13" s="493" customFormat="1" ht="18">
      <c r="A32" s="492"/>
      <c r="B32" s="492"/>
      <c r="M32" s="494"/>
    </row>
    <row r="33" spans="1:13" s="493" customFormat="1" ht="17.25">
      <c r="A33" s="495"/>
      <c r="B33" s="495"/>
      <c r="M33" s="494"/>
    </row>
    <row r="34" spans="1:13" s="493" customFormat="1" ht="18">
      <c r="A34" s="492"/>
      <c r="B34" s="492"/>
      <c r="M34" s="494"/>
    </row>
    <row r="35" spans="1:13" s="493" customFormat="1" ht="18">
      <c r="A35" s="492"/>
      <c r="B35" s="492"/>
      <c r="M35" s="494"/>
    </row>
  </sheetData>
  <sheetProtection/>
  <mergeCells count="2">
    <mergeCell ref="N1:O1"/>
    <mergeCell ref="A2:M2"/>
  </mergeCells>
  <printOptions/>
  <pageMargins left="0.75" right="0.75" top="0.42" bottom="0.49" header="0.31" footer="0.38"/>
  <pageSetup horizontalDpi="1200" verticalDpi="12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53"/>
  <sheetViews>
    <sheetView view="pageBreakPreview" zoomScaleSheetLayoutView="100" zoomScalePageLayoutView="0" workbookViewId="0" topLeftCell="A37">
      <selection activeCell="A1" sqref="A1:E2"/>
    </sheetView>
  </sheetViews>
  <sheetFormatPr defaultColWidth="9.421875" defaultRowHeight="12.75"/>
  <cols>
    <col min="1" max="1" width="3.00390625" style="496" customWidth="1"/>
    <col min="2" max="2" width="26.7109375" style="496" customWidth="1"/>
    <col min="3" max="3" width="5.7109375" style="496" customWidth="1"/>
    <col min="4" max="4" width="5.8515625" style="496" customWidth="1"/>
    <col min="5" max="9" width="6.28125" style="496" customWidth="1"/>
    <col min="10" max="10" width="6.57421875" style="496" customWidth="1"/>
    <col min="11" max="12" width="6.28125" style="496" customWidth="1"/>
    <col min="13" max="13" width="6.8515625" style="496" customWidth="1"/>
    <col min="14" max="14" width="7.421875" style="496" customWidth="1"/>
    <col min="15" max="16" width="6.28125" style="496" customWidth="1"/>
    <col min="17" max="19" width="6.8515625" style="496" customWidth="1"/>
    <col min="20" max="20" width="7.421875" style="496" customWidth="1"/>
    <col min="21" max="22" width="5.00390625" style="496" customWidth="1"/>
    <col min="23" max="23" width="5.57421875" style="496" customWidth="1"/>
    <col min="24" max="16384" width="9.421875" style="496" customWidth="1"/>
  </cols>
  <sheetData>
    <row r="1" spans="1:19" ht="18.75">
      <c r="A1" s="1644" t="s">
        <v>252</v>
      </c>
      <c r="B1" s="1644"/>
      <c r="C1" s="1644"/>
      <c r="D1" s="1644"/>
      <c r="G1" s="419"/>
      <c r="H1" s="1360" t="s">
        <v>318</v>
      </c>
      <c r="I1" s="1360"/>
      <c r="J1" s="1360"/>
      <c r="K1" s="1360"/>
      <c r="L1" s="1360"/>
      <c r="M1" s="1360"/>
      <c r="N1" s="1360"/>
      <c r="Q1" s="1423" t="s">
        <v>167</v>
      </c>
      <c r="R1" s="1423"/>
      <c r="S1" s="393"/>
    </row>
    <row r="2" ht="18.75">
      <c r="A2" s="454"/>
    </row>
    <row r="3" spans="1:23" ht="18.75">
      <c r="A3" s="1359" t="s">
        <v>441</v>
      </c>
      <c r="B3" s="1359"/>
      <c r="C3" s="1359"/>
      <c r="D3" s="1359"/>
      <c r="E3" s="1359"/>
      <c r="F3" s="1359"/>
      <c r="G3" s="1359"/>
      <c r="H3" s="1359"/>
      <c r="I3" s="1359"/>
      <c r="J3" s="1359"/>
      <c r="K3" s="1359"/>
      <c r="L3" s="1359"/>
      <c r="M3" s="1359"/>
      <c r="N3" s="1359"/>
      <c r="O3" s="1359"/>
      <c r="P3" s="1359"/>
      <c r="Q3" s="1359"/>
      <c r="R3" s="1359"/>
      <c r="S3" s="1359"/>
      <c r="T3" s="1359"/>
      <c r="U3" s="454"/>
      <c r="V3" s="454"/>
      <c r="W3" s="454"/>
    </row>
    <row r="4" ht="15.75" customHeight="1" thickBot="1"/>
    <row r="5" spans="1:20" s="2" customFormat="1" ht="27.75" customHeight="1">
      <c r="A5" s="1396" t="s">
        <v>53</v>
      </c>
      <c r="B5" s="1398" t="s">
        <v>47</v>
      </c>
      <c r="C5" s="1411" t="s">
        <v>450</v>
      </c>
      <c r="D5" s="1412"/>
      <c r="E5" s="1412"/>
      <c r="F5" s="1413"/>
      <c r="G5" s="1413"/>
      <c r="H5" s="1418" t="s">
        <v>451</v>
      </c>
      <c r="I5" s="1412"/>
      <c r="J5" s="1419"/>
      <c r="K5" s="1418" t="s">
        <v>48</v>
      </c>
      <c r="L5" s="1412"/>
      <c r="M5" s="1412"/>
      <c r="N5" s="1419"/>
      <c r="O5" s="1420" t="s">
        <v>14</v>
      </c>
      <c r="P5" s="1412"/>
      <c r="Q5" s="1412"/>
      <c r="R5" s="1412"/>
      <c r="S5" s="1413"/>
      <c r="T5" s="1419"/>
    </row>
    <row r="6" spans="1:20" s="2" customFormat="1" ht="27" customHeight="1">
      <c r="A6" s="1397"/>
      <c r="B6" s="1399"/>
      <c r="C6" s="1401" t="s">
        <v>49</v>
      </c>
      <c r="D6" s="1403" t="s">
        <v>50</v>
      </c>
      <c r="E6" s="1403" t="s">
        <v>188</v>
      </c>
      <c r="F6" s="1408" t="s">
        <v>168</v>
      </c>
      <c r="G6" s="1409"/>
      <c r="H6" s="1405" t="s">
        <v>49</v>
      </c>
      <c r="I6" s="1403" t="s">
        <v>50</v>
      </c>
      <c r="J6" s="1415" t="s">
        <v>168</v>
      </c>
      <c r="K6" s="1405" t="s">
        <v>82</v>
      </c>
      <c r="L6" s="1422"/>
      <c r="M6" s="1422"/>
      <c r="N6" s="1415" t="s">
        <v>83</v>
      </c>
      <c r="O6" s="1405" t="s">
        <v>49</v>
      </c>
      <c r="P6" s="1403" t="s">
        <v>51</v>
      </c>
      <c r="Q6" s="1403"/>
      <c r="R6" s="1403" t="s">
        <v>188</v>
      </c>
      <c r="S6" s="1408" t="s">
        <v>168</v>
      </c>
      <c r="T6" s="1409"/>
    </row>
    <row r="7" spans="1:20" s="2" customFormat="1" ht="28.5" customHeight="1" thickBot="1">
      <c r="A7" s="1397"/>
      <c r="B7" s="1400"/>
      <c r="C7" s="1402"/>
      <c r="D7" s="1404"/>
      <c r="E7" s="1404"/>
      <c r="F7" s="198" t="s">
        <v>189</v>
      </c>
      <c r="G7" s="299" t="s">
        <v>52</v>
      </c>
      <c r="H7" s="1406"/>
      <c r="I7" s="1404"/>
      <c r="J7" s="1416"/>
      <c r="K7" s="291" t="s">
        <v>49</v>
      </c>
      <c r="L7" s="198" t="s">
        <v>50</v>
      </c>
      <c r="M7" s="198" t="s">
        <v>169</v>
      </c>
      <c r="N7" s="1421"/>
      <c r="O7" s="1407"/>
      <c r="P7" s="16" t="s">
        <v>49</v>
      </c>
      <c r="Q7" s="16" t="s">
        <v>192</v>
      </c>
      <c r="R7" s="1410"/>
      <c r="S7" s="16" t="s">
        <v>189</v>
      </c>
      <c r="T7" s="368" t="s">
        <v>52</v>
      </c>
    </row>
    <row r="8" spans="1:20" s="35" customFormat="1" ht="12" thickBot="1">
      <c r="A8" s="22">
        <v>1</v>
      </c>
      <c r="B8" s="22">
        <v>2</v>
      </c>
      <c r="C8" s="25">
        <v>3</v>
      </c>
      <c r="D8" s="24">
        <v>4</v>
      </c>
      <c r="E8" s="25">
        <v>5</v>
      </c>
      <c r="F8" s="24">
        <v>6</v>
      </c>
      <c r="G8" s="28">
        <v>7</v>
      </c>
      <c r="H8" s="23">
        <v>8</v>
      </c>
      <c r="I8" s="24">
        <v>9</v>
      </c>
      <c r="J8" s="212">
        <v>10</v>
      </c>
      <c r="K8" s="27">
        <v>11</v>
      </c>
      <c r="L8" s="25">
        <v>12</v>
      </c>
      <c r="M8" s="24">
        <v>13</v>
      </c>
      <c r="N8" s="25">
        <v>14</v>
      </c>
      <c r="O8" s="169">
        <v>15</v>
      </c>
      <c r="P8" s="25">
        <v>16</v>
      </c>
      <c r="Q8" s="24">
        <v>17</v>
      </c>
      <c r="R8" s="25">
        <v>18</v>
      </c>
      <c r="S8" s="24">
        <v>19</v>
      </c>
      <c r="T8" s="26">
        <v>20</v>
      </c>
    </row>
    <row r="9" spans="1:20" ht="15.75" customHeight="1" thickBot="1">
      <c r="A9" s="15">
        <v>1</v>
      </c>
      <c r="B9" s="14" t="s">
        <v>15</v>
      </c>
      <c r="C9" s="43">
        <f aca="true" t="shared" si="0" ref="C9:T9">SUM(C10:C22)</f>
        <v>0</v>
      </c>
      <c r="D9" s="44">
        <f t="shared" si="0"/>
        <v>0</v>
      </c>
      <c r="E9" s="45">
        <f t="shared" si="0"/>
        <v>0</v>
      </c>
      <c r="F9" s="44">
        <f t="shared" si="0"/>
        <v>0</v>
      </c>
      <c r="G9" s="46">
        <f t="shared" si="0"/>
        <v>0</v>
      </c>
      <c r="H9" s="43">
        <f t="shared" si="0"/>
        <v>0</v>
      </c>
      <c r="I9" s="44">
        <f t="shared" si="0"/>
        <v>0</v>
      </c>
      <c r="J9" s="47">
        <f t="shared" si="0"/>
        <v>0</v>
      </c>
      <c r="K9" s="48">
        <f t="shared" si="0"/>
        <v>0</v>
      </c>
      <c r="L9" s="49">
        <f t="shared" si="0"/>
        <v>0</v>
      </c>
      <c r="M9" s="44">
        <f t="shared" si="0"/>
        <v>0</v>
      </c>
      <c r="N9" s="47">
        <f t="shared" si="0"/>
        <v>0</v>
      </c>
      <c r="O9" s="48">
        <f t="shared" si="0"/>
        <v>0</v>
      </c>
      <c r="P9" s="45">
        <f t="shared" si="0"/>
        <v>0</v>
      </c>
      <c r="Q9" s="49">
        <f t="shared" si="0"/>
        <v>0</v>
      </c>
      <c r="R9" s="44">
        <f t="shared" si="0"/>
        <v>0</v>
      </c>
      <c r="S9" s="44">
        <f t="shared" si="0"/>
        <v>0</v>
      </c>
      <c r="T9" s="46">
        <f t="shared" si="0"/>
        <v>0</v>
      </c>
    </row>
    <row r="10" spans="1:20" ht="15.75" customHeight="1">
      <c r="A10" s="51"/>
      <c r="B10" s="8" t="s">
        <v>16</v>
      </c>
      <c r="C10" s="66">
        <f aca="true" t="shared" si="1" ref="C10:C22">SUM(D10:G10)</f>
        <v>0</v>
      </c>
      <c r="D10" s="201"/>
      <c r="E10" s="202"/>
      <c r="F10" s="201"/>
      <c r="G10" s="217"/>
      <c r="H10" s="200">
        <f aca="true" t="shared" si="2" ref="H10:H22">SUM(I10:J10)</f>
        <v>0</v>
      </c>
      <c r="I10" s="201"/>
      <c r="J10" s="218"/>
      <c r="K10" s="219">
        <f aca="true" t="shared" si="3" ref="K10:K22">SUM(L10:M10)</f>
        <v>0</v>
      </c>
      <c r="L10" s="202"/>
      <c r="M10" s="201"/>
      <c r="N10" s="202"/>
      <c r="O10" s="220">
        <f aca="true" t="shared" si="4" ref="O10:O22">SUM(R10:T10)+P10</f>
        <v>0</v>
      </c>
      <c r="P10" s="202"/>
      <c r="Q10" s="201"/>
      <c r="R10" s="202"/>
      <c r="S10" s="201"/>
      <c r="T10" s="203"/>
    </row>
    <row r="11" spans="1:20" ht="15.75" customHeight="1">
      <c r="A11" s="328"/>
      <c r="B11" s="359" t="s">
        <v>17</v>
      </c>
      <c r="C11" s="360">
        <f t="shared" si="1"/>
        <v>0</v>
      </c>
      <c r="D11" s="330"/>
      <c r="E11" s="331"/>
      <c r="F11" s="330"/>
      <c r="G11" s="332"/>
      <c r="H11" s="329">
        <f t="shared" si="2"/>
        <v>0</v>
      </c>
      <c r="I11" s="330"/>
      <c r="J11" s="331"/>
      <c r="K11" s="333">
        <f t="shared" si="3"/>
        <v>0</v>
      </c>
      <c r="L11" s="331"/>
      <c r="M11" s="330"/>
      <c r="N11" s="334"/>
      <c r="O11" s="333">
        <f t="shared" si="4"/>
        <v>0</v>
      </c>
      <c r="P11" s="331"/>
      <c r="Q11" s="330"/>
      <c r="R11" s="330"/>
      <c r="S11" s="331"/>
      <c r="T11" s="335"/>
    </row>
    <row r="12" spans="1:20" ht="15.75" customHeight="1">
      <c r="A12" s="328"/>
      <c r="B12" s="359" t="s">
        <v>19</v>
      </c>
      <c r="C12" s="360">
        <f t="shared" si="1"/>
        <v>0</v>
      </c>
      <c r="D12" s="330"/>
      <c r="E12" s="331"/>
      <c r="F12" s="330"/>
      <c r="G12" s="332"/>
      <c r="H12" s="329">
        <f t="shared" si="2"/>
        <v>0</v>
      </c>
      <c r="I12" s="330"/>
      <c r="J12" s="331"/>
      <c r="K12" s="333">
        <f t="shared" si="3"/>
        <v>0</v>
      </c>
      <c r="L12" s="331"/>
      <c r="M12" s="330"/>
      <c r="N12" s="334"/>
      <c r="O12" s="333">
        <f t="shared" si="4"/>
        <v>0</v>
      </c>
      <c r="P12" s="331"/>
      <c r="Q12" s="330"/>
      <c r="R12" s="330"/>
      <c r="S12" s="331"/>
      <c r="T12" s="335"/>
    </row>
    <row r="13" spans="1:20" ht="15.75" customHeight="1">
      <c r="A13" s="328"/>
      <c r="B13" s="359" t="s">
        <v>20</v>
      </c>
      <c r="C13" s="360">
        <f t="shared" si="1"/>
        <v>0</v>
      </c>
      <c r="D13" s="330"/>
      <c r="E13" s="331"/>
      <c r="F13" s="330"/>
      <c r="G13" s="332"/>
      <c r="H13" s="329">
        <f t="shared" si="2"/>
        <v>0</v>
      </c>
      <c r="I13" s="330"/>
      <c r="J13" s="331"/>
      <c r="K13" s="333">
        <f t="shared" si="3"/>
        <v>0</v>
      </c>
      <c r="L13" s="331"/>
      <c r="M13" s="330"/>
      <c r="N13" s="334"/>
      <c r="O13" s="333">
        <f t="shared" si="4"/>
        <v>0</v>
      </c>
      <c r="P13" s="331"/>
      <c r="Q13" s="330"/>
      <c r="R13" s="330"/>
      <c r="S13" s="331"/>
      <c r="T13" s="335"/>
    </row>
    <row r="14" spans="1:20" ht="15.75" customHeight="1">
      <c r="A14" s="328"/>
      <c r="B14" s="359" t="s">
        <v>161</v>
      </c>
      <c r="C14" s="360">
        <f t="shared" si="1"/>
        <v>0</v>
      </c>
      <c r="D14" s="330"/>
      <c r="E14" s="331"/>
      <c r="F14" s="330"/>
      <c r="G14" s="332"/>
      <c r="H14" s="329">
        <f t="shared" si="2"/>
        <v>0</v>
      </c>
      <c r="I14" s="330"/>
      <c r="J14" s="331"/>
      <c r="K14" s="333">
        <f t="shared" si="3"/>
        <v>0</v>
      </c>
      <c r="L14" s="331"/>
      <c r="M14" s="330"/>
      <c r="N14" s="334"/>
      <c r="O14" s="333">
        <f t="shared" si="4"/>
        <v>0</v>
      </c>
      <c r="P14" s="331"/>
      <c r="Q14" s="330"/>
      <c r="R14" s="330"/>
      <c r="S14" s="331"/>
      <c r="T14" s="335"/>
    </row>
    <row r="15" spans="1:20" ht="15.75" customHeight="1">
      <c r="A15" s="328"/>
      <c r="B15" s="359" t="s">
        <v>18</v>
      </c>
      <c r="C15" s="360">
        <f t="shared" si="1"/>
        <v>0</v>
      </c>
      <c r="D15" s="330"/>
      <c r="E15" s="331"/>
      <c r="F15" s="330"/>
      <c r="G15" s="332"/>
      <c r="H15" s="329">
        <f t="shared" si="2"/>
        <v>0</v>
      </c>
      <c r="I15" s="330"/>
      <c r="J15" s="331"/>
      <c r="K15" s="333">
        <f t="shared" si="3"/>
        <v>0</v>
      </c>
      <c r="L15" s="331"/>
      <c r="M15" s="330"/>
      <c r="N15" s="334"/>
      <c r="O15" s="333">
        <f t="shared" si="4"/>
        <v>0</v>
      </c>
      <c r="P15" s="331"/>
      <c r="Q15" s="330"/>
      <c r="R15" s="330"/>
      <c r="S15" s="331"/>
      <c r="T15" s="335"/>
    </row>
    <row r="16" spans="1:20" ht="15.75" customHeight="1">
      <c r="A16" s="328"/>
      <c r="B16" s="359" t="s">
        <v>21</v>
      </c>
      <c r="C16" s="360">
        <f t="shared" si="1"/>
        <v>0</v>
      </c>
      <c r="D16" s="330"/>
      <c r="E16" s="331"/>
      <c r="F16" s="330"/>
      <c r="G16" s="332"/>
      <c r="H16" s="329">
        <f t="shared" si="2"/>
        <v>0</v>
      </c>
      <c r="I16" s="330"/>
      <c r="J16" s="331"/>
      <c r="K16" s="333">
        <f t="shared" si="3"/>
        <v>0</v>
      </c>
      <c r="L16" s="331"/>
      <c r="M16" s="330"/>
      <c r="N16" s="334"/>
      <c r="O16" s="333">
        <f t="shared" si="4"/>
        <v>0</v>
      </c>
      <c r="P16" s="331"/>
      <c r="Q16" s="330"/>
      <c r="R16" s="330"/>
      <c r="S16" s="331"/>
      <c r="T16" s="335"/>
    </row>
    <row r="17" spans="1:20" ht="15.75" customHeight="1">
      <c r="A17" s="328"/>
      <c r="B17" s="359" t="s">
        <v>44</v>
      </c>
      <c r="C17" s="360">
        <f t="shared" si="1"/>
        <v>0</v>
      </c>
      <c r="D17" s="330"/>
      <c r="E17" s="331"/>
      <c r="F17" s="330"/>
      <c r="G17" s="332"/>
      <c r="H17" s="329">
        <f t="shared" si="2"/>
        <v>0</v>
      </c>
      <c r="I17" s="330"/>
      <c r="J17" s="331"/>
      <c r="K17" s="333">
        <f t="shared" si="3"/>
        <v>0</v>
      </c>
      <c r="L17" s="331"/>
      <c r="M17" s="330"/>
      <c r="N17" s="334"/>
      <c r="O17" s="333">
        <f t="shared" si="4"/>
        <v>0</v>
      </c>
      <c r="P17" s="331"/>
      <c r="Q17" s="330"/>
      <c r="R17" s="330"/>
      <c r="S17" s="331"/>
      <c r="T17" s="335"/>
    </row>
    <row r="18" spans="1:20" ht="15.75" customHeight="1">
      <c r="A18" s="328"/>
      <c r="B18" s="359" t="s">
        <v>22</v>
      </c>
      <c r="C18" s="360">
        <f t="shared" si="1"/>
        <v>0</v>
      </c>
      <c r="D18" s="330"/>
      <c r="E18" s="331"/>
      <c r="F18" s="330"/>
      <c r="G18" s="332"/>
      <c r="H18" s="329">
        <f t="shared" si="2"/>
        <v>0</v>
      </c>
      <c r="I18" s="330"/>
      <c r="J18" s="331"/>
      <c r="K18" s="333">
        <f t="shared" si="3"/>
        <v>0</v>
      </c>
      <c r="L18" s="331"/>
      <c r="M18" s="330"/>
      <c r="N18" s="334"/>
      <c r="O18" s="333">
        <f t="shared" si="4"/>
        <v>0</v>
      </c>
      <c r="P18" s="331"/>
      <c r="Q18" s="330"/>
      <c r="R18" s="330"/>
      <c r="S18" s="331"/>
      <c r="T18" s="335"/>
    </row>
    <row r="19" spans="1:20" ht="15.75" customHeight="1">
      <c r="A19" s="328"/>
      <c r="B19" s="359" t="s">
        <v>23</v>
      </c>
      <c r="C19" s="360">
        <f t="shared" si="1"/>
        <v>0</v>
      </c>
      <c r="D19" s="330"/>
      <c r="E19" s="331"/>
      <c r="F19" s="330"/>
      <c r="G19" s="332"/>
      <c r="H19" s="329">
        <f t="shared" si="2"/>
        <v>0</v>
      </c>
      <c r="I19" s="330"/>
      <c r="J19" s="331"/>
      <c r="K19" s="333">
        <f t="shared" si="3"/>
        <v>0</v>
      </c>
      <c r="L19" s="331"/>
      <c r="M19" s="330"/>
      <c r="N19" s="334"/>
      <c r="O19" s="333">
        <f t="shared" si="4"/>
        <v>0</v>
      </c>
      <c r="P19" s="331"/>
      <c r="Q19" s="330"/>
      <c r="R19" s="330"/>
      <c r="S19" s="331"/>
      <c r="T19" s="335"/>
    </row>
    <row r="20" spans="1:20" ht="15.75" customHeight="1">
      <c r="A20" s="336"/>
      <c r="B20" s="361" t="s">
        <v>190</v>
      </c>
      <c r="C20" s="360">
        <f t="shared" si="1"/>
        <v>0</v>
      </c>
      <c r="D20" s="362"/>
      <c r="E20" s="363"/>
      <c r="F20" s="362"/>
      <c r="G20" s="364"/>
      <c r="H20" s="329">
        <f t="shared" si="2"/>
        <v>0</v>
      </c>
      <c r="I20" s="362"/>
      <c r="J20" s="363"/>
      <c r="K20" s="333">
        <f t="shared" si="3"/>
        <v>0</v>
      </c>
      <c r="L20" s="331"/>
      <c r="M20" s="330"/>
      <c r="N20" s="365"/>
      <c r="O20" s="333">
        <f t="shared" si="4"/>
        <v>0</v>
      </c>
      <c r="P20" s="331"/>
      <c r="Q20" s="330"/>
      <c r="R20" s="330"/>
      <c r="S20" s="331"/>
      <c r="T20" s="335"/>
    </row>
    <row r="21" spans="1:20" ht="15.75" customHeight="1">
      <c r="A21" s="336"/>
      <c r="B21" s="361" t="s">
        <v>191</v>
      </c>
      <c r="C21" s="360">
        <f t="shared" si="1"/>
        <v>0</v>
      </c>
      <c r="D21" s="362"/>
      <c r="E21" s="363"/>
      <c r="F21" s="362"/>
      <c r="G21" s="364"/>
      <c r="H21" s="329">
        <f t="shared" si="2"/>
        <v>0</v>
      </c>
      <c r="I21" s="362"/>
      <c r="J21" s="363"/>
      <c r="K21" s="333">
        <f t="shared" si="3"/>
        <v>0</v>
      </c>
      <c r="L21" s="331"/>
      <c r="M21" s="330"/>
      <c r="N21" s="365"/>
      <c r="O21" s="333">
        <f t="shared" si="4"/>
        <v>0</v>
      </c>
      <c r="P21" s="331"/>
      <c r="Q21" s="330"/>
      <c r="R21" s="330"/>
      <c r="S21" s="331"/>
      <c r="T21" s="335"/>
    </row>
    <row r="22" spans="1:20" ht="15.75" customHeight="1" thickBot="1">
      <c r="A22" s="336"/>
      <c r="B22" s="361" t="s">
        <v>187</v>
      </c>
      <c r="C22" s="360">
        <f t="shared" si="1"/>
        <v>0</v>
      </c>
      <c r="D22" s="362"/>
      <c r="E22" s="363"/>
      <c r="F22" s="362"/>
      <c r="G22" s="364"/>
      <c r="H22" s="329">
        <f t="shared" si="2"/>
        <v>0</v>
      </c>
      <c r="I22" s="362"/>
      <c r="J22" s="363"/>
      <c r="K22" s="333">
        <f t="shared" si="3"/>
        <v>0</v>
      </c>
      <c r="L22" s="331"/>
      <c r="M22" s="330"/>
      <c r="N22" s="365"/>
      <c r="O22" s="333">
        <f t="shared" si="4"/>
        <v>0</v>
      </c>
      <c r="P22" s="331"/>
      <c r="Q22" s="330"/>
      <c r="R22" s="330"/>
      <c r="S22" s="331"/>
      <c r="T22" s="335"/>
    </row>
    <row r="23" spans="1:20" ht="15.75" customHeight="1" thickBot="1">
      <c r="A23" s="317">
        <v>2</v>
      </c>
      <c r="B23" s="318" t="s">
        <v>46</v>
      </c>
      <c r="C23" s="319">
        <f aca="true" t="shared" si="5" ref="C23:T23">SUM(C24:C28)</f>
        <v>0</v>
      </c>
      <c r="D23" s="320">
        <f t="shared" si="5"/>
        <v>0</v>
      </c>
      <c r="E23" s="319">
        <f t="shared" si="5"/>
        <v>0</v>
      </c>
      <c r="F23" s="320">
        <f t="shared" si="5"/>
        <v>0</v>
      </c>
      <c r="G23" s="321">
        <f t="shared" si="5"/>
        <v>0</v>
      </c>
      <c r="H23" s="322">
        <f t="shared" si="5"/>
        <v>0</v>
      </c>
      <c r="I23" s="320">
        <f t="shared" si="5"/>
        <v>0</v>
      </c>
      <c r="J23" s="319">
        <f t="shared" si="5"/>
        <v>0</v>
      </c>
      <c r="K23" s="324">
        <f t="shared" si="5"/>
        <v>0</v>
      </c>
      <c r="L23" s="319">
        <f t="shared" si="5"/>
        <v>0</v>
      </c>
      <c r="M23" s="320">
        <f t="shared" si="5"/>
        <v>0</v>
      </c>
      <c r="N23" s="323">
        <f t="shared" si="5"/>
        <v>0</v>
      </c>
      <c r="O23" s="324">
        <f t="shared" si="5"/>
        <v>0</v>
      </c>
      <c r="P23" s="319">
        <f t="shared" si="5"/>
        <v>0</v>
      </c>
      <c r="Q23" s="320">
        <f t="shared" si="5"/>
        <v>0</v>
      </c>
      <c r="R23" s="320">
        <f t="shared" si="5"/>
        <v>0</v>
      </c>
      <c r="S23" s="319">
        <f t="shared" si="5"/>
        <v>0</v>
      </c>
      <c r="T23" s="325">
        <f t="shared" si="5"/>
        <v>0</v>
      </c>
    </row>
    <row r="24" spans="1:20" ht="15.75" customHeight="1">
      <c r="A24" s="373"/>
      <c r="B24" s="371" t="s">
        <v>162</v>
      </c>
      <c r="C24" s="374">
        <f>SUM(D24:G24)</f>
        <v>0</v>
      </c>
      <c r="D24" s="375"/>
      <c r="E24" s="376"/>
      <c r="F24" s="375"/>
      <c r="G24" s="377"/>
      <c r="H24" s="378">
        <f>SUM(I24:J24)</f>
        <v>0</v>
      </c>
      <c r="I24" s="375"/>
      <c r="J24" s="376"/>
      <c r="K24" s="379">
        <f>SUM(L24:M24)</f>
        <v>0</v>
      </c>
      <c r="L24" s="376"/>
      <c r="M24" s="375"/>
      <c r="N24" s="380"/>
      <c r="O24" s="379">
        <f>SUM(R24:T24)+P24</f>
        <v>0</v>
      </c>
      <c r="P24" s="376"/>
      <c r="Q24" s="375"/>
      <c r="R24" s="375"/>
      <c r="S24" s="376"/>
      <c r="T24" s="381"/>
    </row>
    <row r="25" spans="1:20" ht="15.75" customHeight="1">
      <c r="A25" s="336"/>
      <c r="B25" s="359" t="s">
        <v>163</v>
      </c>
      <c r="C25" s="360">
        <f>SUM(D25:G25)</f>
        <v>0</v>
      </c>
      <c r="D25" s="330"/>
      <c r="E25" s="331"/>
      <c r="F25" s="330"/>
      <c r="G25" s="332"/>
      <c r="H25" s="329">
        <f>SUM(I25:J25)</f>
        <v>0</v>
      </c>
      <c r="I25" s="330"/>
      <c r="J25" s="331"/>
      <c r="K25" s="333">
        <f>SUM(L25:M25)</f>
        <v>0</v>
      </c>
      <c r="L25" s="331"/>
      <c r="M25" s="330"/>
      <c r="N25" s="334"/>
      <c r="O25" s="333">
        <f>SUM(R25:T25)+P25</f>
        <v>0</v>
      </c>
      <c r="P25" s="331"/>
      <c r="Q25" s="330"/>
      <c r="R25" s="330"/>
      <c r="S25" s="331"/>
      <c r="T25" s="335"/>
    </row>
    <row r="26" spans="1:20" ht="15.75" customHeight="1">
      <c r="A26" s="336"/>
      <c r="B26" s="359" t="s">
        <v>164</v>
      </c>
      <c r="C26" s="360">
        <f>SUM(D26:G26)</f>
        <v>0</v>
      </c>
      <c r="D26" s="330"/>
      <c r="E26" s="331"/>
      <c r="F26" s="330"/>
      <c r="G26" s="332"/>
      <c r="H26" s="329">
        <f>SUM(I26:J26)</f>
        <v>0</v>
      </c>
      <c r="I26" s="330"/>
      <c r="J26" s="331"/>
      <c r="K26" s="333">
        <f>SUM(L26:M26)</f>
        <v>0</v>
      </c>
      <c r="L26" s="331"/>
      <c r="M26" s="330"/>
      <c r="N26" s="334"/>
      <c r="O26" s="333">
        <f>SUM(R26:T26)+P26</f>
        <v>0</v>
      </c>
      <c r="P26" s="331"/>
      <c r="Q26" s="330"/>
      <c r="R26" s="330"/>
      <c r="S26" s="331"/>
      <c r="T26" s="335"/>
    </row>
    <row r="27" spans="1:20" ht="15.75" customHeight="1">
      <c r="A27" s="353"/>
      <c r="B27" s="359" t="s">
        <v>153</v>
      </c>
      <c r="C27" s="360">
        <f>SUM(D27:G27)</f>
        <v>0</v>
      </c>
      <c r="D27" s="330"/>
      <c r="E27" s="331"/>
      <c r="F27" s="330"/>
      <c r="G27" s="332"/>
      <c r="H27" s="329">
        <f>SUM(I27:J27)</f>
        <v>0</v>
      </c>
      <c r="I27" s="330"/>
      <c r="J27" s="331"/>
      <c r="K27" s="333">
        <f>SUM(L27:M27)</f>
        <v>0</v>
      </c>
      <c r="L27" s="331"/>
      <c r="M27" s="330"/>
      <c r="N27" s="334"/>
      <c r="O27" s="333">
        <f>SUM(R27:T27)+P27</f>
        <v>0</v>
      </c>
      <c r="P27" s="331"/>
      <c r="Q27" s="330"/>
      <c r="R27" s="330"/>
      <c r="S27" s="331"/>
      <c r="T27" s="335"/>
    </row>
    <row r="28" spans="1:22" ht="16.5" thickBot="1">
      <c r="A28" s="382"/>
      <c r="B28" s="372" t="s">
        <v>154</v>
      </c>
      <c r="C28" s="366">
        <f>SUM(D28:G28)</f>
        <v>0</v>
      </c>
      <c r="D28" s="338"/>
      <c r="E28" s="339"/>
      <c r="F28" s="338"/>
      <c r="G28" s="340"/>
      <c r="H28" s="337">
        <f>SUM(I28:J28)</f>
        <v>0</v>
      </c>
      <c r="I28" s="338"/>
      <c r="J28" s="339"/>
      <c r="K28" s="341">
        <f>SUM(L28:M28)</f>
        <v>0</v>
      </c>
      <c r="L28" s="339"/>
      <c r="M28" s="338"/>
      <c r="N28" s="342"/>
      <c r="O28" s="341">
        <f>SUM(R28:T28)+P28</f>
        <v>0</v>
      </c>
      <c r="P28" s="339"/>
      <c r="Q28" s="338"/>
      <c r="R28" s="338"/>
      <c r="S28" s="339"/>
      <c r="T28" s="343"/>
      <c r="U28" s="520"/>
      <c r="V28" s="520"/>
    </row>
    <row r="29" spans="1:22" ht="16.5" thickBot="1">
      <c r="A29" s="344">
        <v>3</v>
      </c>
      <c r="B29" s="367" t="s">
        <v>24</v>
      </c>
      <c r="C29" s="345">
        <f aca="true" t="shared" si="6" ref="C29:T29">SUM(C30:C46)</f>
        <v>0</v>
      </c>
      <c r="D29" s="346">
        <f t="shared" si="6"/>
        <v>0</v>
      </c>
      <c r="E29" s="346">
        <f t="shared" si="6"/>
        <v>0</v>
      </c>
      <c r="F29" s="346">
        <f t="shared" si="6"/>
        <v>0</v>
      </c>
      <c r="G29" s="347">
        <f t="shared" si="6"/>
        <v>0</v>
      </c>
      <c r="H29" s="345">
        <f t="shared" si="6"/>
        <v>0</v>
      </c>
      <c r="I29" s="346">
        <f t="shared" si="6"/>
        <v>0</v>
      </c>
      <c r="J29" s="348">
        <f t="shared" si="6"/>
        <v>0</v>
      </c>
      <c r="K29" s="349">
        <f t="shared" si="6"/>
        <v>0</v>
      </c>
      <c r="L29" s="350">
        <f t="shared" si="6"/>
        <v>0</v>
      </c>
      <c r="M29" s="346">
        <f t="shared" si="6"/>
        <v>0</v>
      </c>
      <c r="N29" s="348">
        <f t="shared" si="6"/>
        <v>0</v>
      </c>
      <c r="O29" s="349">
        <f t="shared" si="6"/>
        <v>0</v>
      </c>
      <c r="P29" s="351">
        <f t="shared" si="6"/>
        <v>0</v>
      </c>
      <c r="Q29" s="350">
        <f t="shared" si="6"/>
        <v>0</v>
      </c>
      <c r="R29" s="346">
        <f t="shared" si="6"/>
        <v>0</v>
      </c>
      <c r="S29" s="350">
        <f t="shared" si="6"/>
        <v>0</v>
      </c>
      <c r="T29" s="347">
        <f t="shared" si="6"/>
        <v>0</v>
      </c>
      <c r="U29" s="520"/>
      <c r="V29" s="520"/>
    </row>
    <row r="30" spans="1:20" ht="15.75" customHeight="1">
      <c r="A30" s="328"/>
      <c r="B30" s="359" t="s">
        <v>25</v>
      </c>
      <c r="C30" s="360">
        <f aca="true" t="shared" si="7" ref="C30:C46">SUM(D30:G30)</f>
        <v>0</v>
      </c>
      <c r="D30" s="330"/>
      <c r="E30" s="331"/>
      <c r="F30" s="330"/>
      <c r="G30" s="332"/>
      <c r="H30" s="329">
        <f aca="true" t="shared" si="8" ref="H30:H46">SUM(I30:J30)</f>
        <v>0</v>
      </c>
      <c r="I30" s="330"/>
      <c r="J30" s="331"/>
      <c r="K30" s="333">
        <f aca="true" t="shared" si="9" ref="K30:K46">SUM(L30:M30)</f>
        <v>0</v>
      </c>
      <c r="L30" s="331"/>
      <c r="M30" s="330"/>
      <c r="N30" s="334"/>
      <c r="O30" s="333">
        <f aca="true" t="shared" si="10" ref="O30:O46">SUM(R30:T30)+P30</f>
        <v>0</v>
      </c>
      <c r="P30" s="331"/>
      <c r="Q30" s="330"/>
      <c r="R30" s="330"/>
      <c r="S30" s="331"/>
      <c r="T30" s="335"/>
    </row>
    <row r="31" spans="1:20" ht="15.75" customHeight="1">
      <c r="A31" s="328"/>
      <c r="B31" s="359" t="s">
        <v>26</v>
      </c>
      <c r="C31" s="360">
        <f t="shared" si="7"/>
        <v>0</v>
      </c>
      <c r="D31" s="330"/>
      <c r="E31" s="331"/>
      <c r="F31" s="330"/>
      <c r="G31" s="332"/>
      <c r="H31" s="329">
        <f t="shared" si="8"/>
        <v>0</v>
      </c>
      <c r="I31" s="330"/>
      <c r="J31" s="331"/>
      <c r="K31" s="333">
        <f t="shared" si="9"/>
        <v>0</v>
      </c>
      <c r="L31" s="331"/>
      <c r="M31" s="330"/>
      <c r="N31" s="334"/>
      <c r="O31" s="333">
        <f t="shared" si="10"/>
        <v>0</v>
      </c>
      <c r="P31" s="331"/>
      <c r="Q31" s="330"/>
      <c r="R31" s="330"/>
      <c r="S31" s="331"/>
      <c r="T31" s="335"/>
    </row>
    <row r="32" spans="1:20" ht="15.75" customHeight="1">
      <c r="A32" s="328"/>
      <c r="B32" s="359" t="s">
        <v>27</v>
      </c>
      <c r="C32" s="360">
        <f t="shared" si="7"/>
        <v>0</v>
      </c>
      <c r="D32" s="330"/>
      <c r="E32" s="331"/>
      <c r="F32" s="330"/>
      <c r="G32" s="332"/>
      <c r="H32" s="329">
        <f t="shared" si="8"/>
        <v>0</v>
      </c>
      <c r="I32" s="330"/>
      <c r="J32" s="331"/>
      <c r="K32" s="333">
        <f t="shared" si="9"/>
        <v>0</v>
      </c>
      <c r="L32" s="331"/>
      <c r="M32" s="330"/>
      <c r="N32" s="334"/>
      <c r="O32" s="333">
        <f t="shared" si="10"/>
        <v>0</v>
      </c>
      <c r="P32" s="331"/>
      <c r="Q32" s="330"/>
      <c r="R32" s="330"/>
      <c r="S32" s="331"/>
      <c r="T32" s="335"/>
    </row>
    <row r="33" spans="1:20" ht="15.75" customHeight="1">
      <c r="A33" s="328"/>
      <c r="B33" s="359" t="s">
        <v>28</v>
      </c>
      <c r="C33" s="360">
        <f t="shared" si="7"/>
        <v>0</v>
      </c>
      <c r="D33" s="330"/>
      <c r="E33" s="331"/>
      <c r="F33" s="330"/>
      <c r="G33" s="332"/>
      <c r="H33" s="329">
        <f t="shared" si="8"/>
        <v>0</v>
      </c>
      <c r="I33" s="330"/>
      <c r="J33" s="331"/>
      <c r="K33" s="333">
        <f t="shared" si="9"/>
        <v>0</v>
      </c>
      <c r="L33" s="331"/>
      <c r="M33" s="330"/>
      <c r="N33" s="334"/>
      <c r="O33" s="333">
        <f t="shared" si="10"/>
        <v>0</v>
      </c>
      <c r="P33" s="331"/>
      <c r="Q33" s="330"/>
      <c r="R33" s="330"/>
      <c r="S33" s="331"/>
      <c r="T33" s="335"/>
    </row>
    <row r="34" spans="1:20" ht="15.75" customHeight="1">
      <c r="A34" s="328"/>
      <c r="B34" s="359" t="s">
        <v>30</v>
      </c>
      <c r="C34" s="360">
        <f t="shared" si="7"/>
        <v>0</v>
      </c>
      <c r="D34" s="330"/>
      <c r="E34" s="331"/>
      <c r="F34" s="330"/>
      <c r="G34" s="332"/>
      <c r="H34" s="329">
        <f t="shared" si="8"/>
        <v>0</v>
      </c>
      <c r="I34" s="330"/>
      <c r="J34" s="331"/>
      <c r="K34" s="333">
        <f t="shared" si="9"/>
        <v>0</v>
      </c>
      <c r="L34" s="331"/>
      <c r="M34" s="330"/>
      <c r="N34" s="334"/>
      <c r="O34" s="333">
        <f t="shared" si="10"/>
        <v>0</v>
      </c>
      <c r="P34" s="331"/>
      <c r="Q34" s="330"/>
      <c r="R34" s="330"/>
      <c r="S34" s="331"/>
      <c r="T34" s="335"/>
    </row>
    <row r="35" spans="1:20" ht="15.75" customHeight="1">
      <c r="A35" s="328"/>
      <c r="B35" s="359" t="s">
        <v>29</v>
      </c>
      <c r="C35" s="360">
        <f t="shared" si="7"/>
        <v>0</v>
      </c>
      <c r="D35" s="330"/>
      <c r="E35" s="331"/>
      <c r="F35" s="330"/>
      <c r="G35" s="332"/>
      <c r="H35" s="329">
        <f t="shared" si="8"/>
        <v>0</v>
      </c>
      <c r="I35" s="330"/>
      <c r="J35" s="331"/>
      <c r="K35" s="333">
        <f t="shared" si="9"/>
        <v>0</v>
      </c>
      <c r="L35" s="331"/>
      <c r="M35" s="330"/>
      <c r="N35" s="334"/>
      <c r="O35" s="333">
        <f t="shared" si="10"/>
        <v>0</v>
      </c>
      <c r="P35" s="331"/>
      <c r="Q35" s="330"/>
      <c r="R35" s="330"/>
      <c r="S35" s="331"/>
      <c r="T35" s="335"/>
    </row>
    <row r="36" spans="1:20" ht="15.75" customHeight="1">
      <c r="A36" s="328"/>
      <c r="B36" s="359" t="s">
        <v>31</v>
      </c>
      <c r="C36" s="360">
        <f t="shared" si="7"/>
        <v>0</v>
      </c>
      <c r="D36" s="330"/>
      <c r="E36" s="331"/>
      <c r="F36" s="330"/>
      <c r="G36" s="332"/>
      <c r="H36" s="329">
        <f t="shared" si="8"/>
        <v>0</v>
      </c>
      <c r="I36" s="330"/>
      <c r="J36" s="331"/>
      <c r="K36" s="333">
        <f t="shared" si="9"/>
        <v>0</v>
      </c>
      <c r="L36" s="331"/>
      <c r="M36" s="330"/>
      <c r="N36" s="334"/>
      <c r="O36" s="333">
        <f t="shared" si="10"/>
        <v>0</v>
      </c>
      <c r="P36" s="331"/>
      <c r="Q36" s="330"/>
      <c r="R36" s="330"/>
      <c r="S36" s="331"/>
      <c r="T36" s="335"/>
    </row>
    <row r="37" spans="1:20" ht="15.75" customHeight="1">
      <c r="A37" s="328"/>
      <c r="B37" s="359" t="s">
        <v>32</v>
      </c>
      <c r="C37" s="360">
        <f t="shared" si="7"/>
        <v>0</v>
      </c>
      <c r="D37" s="330"/>
      <c r="E37" s="331"/>
      <c r="F37" s="330"/>
      <c r="G37" s="332"/>
      <c r="H37" s="329">
        <f t="shared" si="8"/>
        <v>0</v>
      </c>
      <c r="I37" s="330"/>
      <c r="J37" s="331"/>
      <c r="K37" s="333">
        <f t="shared" si="9"/>
        <v>0</v>
      </c>
      <c r="L37" s="331"/>
      <c r="M37" s="330"/>
      <c r="N37" s="334"/>
      <c r="O37" s="333">
        <f t="shared" si="10"/>
        <v>0</v>
      </c>
      <c r="P37" s="331"/>
      <c r="Q37" s="330"/>
      <c r="R37" s="330"/>
      <c r="S37" s="331"/>
      <c r="T37" s="335"/>
    </row>
    <row r="38" spans="1:20" ht="15.75" customHeight="1">
      <c r="A38" s="328"/>
      <c r="B38" s="359" t="s">
        <v>33</v>
      </c>
      <c r="C38" s="360">
        <f t="shared" si="7"/>
        <v>0</v>
      </c>
      <c r="D38" s="330"/>
      <c r="E38" s="331"/>
      <c r="F38" s="330"/>
      <c r="G38" s="332"/>
      <c r="H38" s="329">
        <f t="shared" si="8"/>
        <v>0</v>
      </c>
      <c r="I38" s="330"/>
      <c r="J38" s="331"/>
      <c r="K38" s="333">
        <f t="shared" si="9"/>
        <v>0</v>
      </c>
      <c r="L38" s="331"/>
      <c r="M38" s="330"/>
      <c r="N38" s="334"/>
      <c r="O38" s="333">
        <f t="shared" si="10"/>
        <v>0</v>
      </c>
      <c r="P38" s="331"/>
      <c r="Q38" s="330"/>
      <c r="R38" s="330"/>
      <c r="S38" s="331"/>
      <c r="T38" s="335"/>
    </row>
    <row r="39" spans="1:20" ht="15.75" customHeight="1">
      <c r="A39" s="328"/>
      <c r="B39" s="359" t="s">
        <v>34</v>
      </c>
      <c r="C39" s="360">
        <f t="shared" si="7"/>
        <v>0</v>
      </c>
      <c r="D39" s="330"/>
      <c r="E39" s="331"/>
      <c r="F39" s="330"/>
      <c r="G39" s="332"/>
      <c r="H39" s="329">
        <f t="shared" si="8"/>
        <v>0</v>
      </c>
      <c r="I39" s="330"/>
      <c r="J39" s="331"/>
      <c r="K39" s="333">
        <f t="shared" si="9"/>
        <v>0</v>
      </c>
      <c r="L39" s="331"/>
      <c r="M39" s="330"/>
      <c r="N39" s="334"/>
      <c r="O39" s="333">
        <f t="shared" si="10"/>
        <v>0</v>
      </c>
      <c r="P39" s="331"/>
      <c r="Q39" s="330"/>
      <c r="R39" s="330"/>
      <c r="S39" s="331"/>
      <c r="T39" s="335"/>
    </row>
    <row r="40" spans="1:20" ht="15.75" customHeight="1">
      <c r="A40" s="328"/>
      <c r="B40" s="359" t="s">
        <v>35</v>
      </c>
      <c r="C40" s="360">
        <f t="shared" si="7"/>
        <v>0</v>
      </c>
      <c r="D40" s="330"/>
      <c r="E40" s="331"/>
      <c r="F40" s="330"/>
      <c r="G40" s="332"/>
      <c r="H40" s="329">
        <f t="shared" si="8"/>
        <v>0</v>
      </c>
      <c r="I40" s="330"/>
      <c r="J40" s="331"/>
      <c r="K40" s="333">
        <f t="shared" si="9"/>
        <v>0</v>
      </c>
      <c r="L40" s="331"/>
      <c r="M40" s="330"/>
      <c r="N40" s="334"/>
      <c r="O40" s="333">
        <f t="shared" si="10"/>
        <v>0</v>
      </c>
      <c r="P40" s="331"/>
      <c r="Q40" s="330"/>
      <c r="R40" s="330"/>
      <c r="S40" s="331"/>
      <c r="T40" s="335"/>
    </row>
    <row r="41" spans="1:20" ht="15.75" customHeight="1">
      <c r="A41" s="328"/>
      <c r="B41" s="359" t="s">
        <v>36</v>
      </c>
      <c r="C41" s="360">
        <f t="shared" si="7"/>
        <v>0</v>
      </c>
      <c r="D41" s="330"/>
      <c r="E41" s="331"/>
      <c r="F41" s="330"/>
      <c r="G41" s="332"/>
      <c r="H41" s="329">
        <f t="shared" si="8"/>
        <v>0</v>
      </c>
      <c r="I41" s="330"/>
      <c r="J41" s="331"/>
      <c r="K41" s="333">
        <f t="shared" si="9"/>
        <v>0</v>
      </c>
      <c r="L41" s="331"/>
      <c r="M41" s="330"/>
      <c r="N41" s="334"/>
      <c r="O41" s="333">
        <f t="shared" si="10"/>
        <v>0</v>
      </c>
      <c r="P41" s="331"/>
      <c r="Q41" s="330"/>
      <c r="R41" s="330"/>
      <c r="S41" s="331"/>
      <c r="T41" s="335"/>
    </row>
    <row r="42" spans="1:20" ht="15.75" customHeight="1">
      <c r="A42" s="328"/>
      <c r="B42" s="359" t="s">
        <v>37</v>
      </c>
      <c r="C42" s="360">
        <f t="shared" si="7"/>
        <v>0</v>
      </c>
      <c r="D42" s="330"/>
      <c r="E42" s="331"/>
      <c r="F42" s="330"/>
      <c r="G42" s="332"/>
      <c r="H42" s="329">
        <f t="shared" si="8"/>
        <v>0</v>
      </c>
      <c r="I42" s="330"/>
      <c r="J42" s="331"/>
      <c r="K42" s="333">
        <f t="shared" si="9"/>
        <v>0</v>
      </c>
      <c r="L42" s="331"/>
      <c r="M42" s="330"/>
      <c r="N42" s="334"/>
      <c r="O42" s="333">
        <f t="shared" si="10"/>
        <v>0</v>
      </c>
      <c r="P42" s="331"/>
      <c r="Q42" s="330"/>
      <c r="R42" s="330"/>
      <c r="S42" s="331"/>
      <c r="T42" s="335"/>
    </row>
    <row r="43" spans="1:20" ht="15.75" customHeight="1">
      <c r="A43" s="328"/>
      <c r="B43" s="359" t="s">
        <v>38</v>
      </c>
      <c r="C43" s="360">
        <f t="shared" si="7"/>
        <v>0</v>
      </c>
      <c r="D43" s="330"/>
      <c r="E43" s="331"/>
      <c r="F43" s="330"/>
      <c r="G43" s="332"/>
      <c r="H43" s="329">
        <f t="shared" si="8"/>
        <v>0</v>
      </c>
      <c r="I43" s="330"/>
      <c r="J43" s="331"/>
      <c r="K43" s="333">
        <f t="shared" si="9"/>
        <v>0</v>
      </c>
      <c r="L43" s="331"/>
      <c r="M43" s="330"/>
      <c r="N43" s="334"/>
      <c r="O43" s="333">
        <f t="shared" si="10"/>
        <v>0</v>
      </c>
      <c r="P43" s="331"/>
      <c r="Q43" s="330"/>
      <c r="R43" s="330"/>
      <c r="S43" s="331"/>
      <c r="T43" s="335"/>
    </row>
    <row r="44" spans="1:20" ht="15.75" customHeight="1">
      <c r="A44" s="328"/>
      <c r="B44" s="359" t="s">
        <v>39</v>
      </c>
      <c r="C44" s="360">
        <f t="shared" si="7"/>
        <v>0</v>
      </c>
      <c r="D44" s="330"/>
      <c r="E44" s="331"/>
      <c r="F44" s="330"/>
      <c r="G44" s="332"/>
      <c r="H44" s="329">
        <f t="shared" si="8"/>
        <v>0</v>
      </c>
      <c r="I44" s="330"/>
      <c r="J44" s="331"/>
      <c r="K44" s="333">
        <f t="shared" si="9"/>
        <v>0</v>
      </c>
      <c r="L44" s="331"/>
      <c r="M44" s="330"/>
      <c r="N44" s="334"/>
      <c r="O44" s="333">
        <f t="shared" si="10"/>
        <v>0</v>
      </c>
      <c r="P44" s="331"/>
      <c r="Q44" s="330"/>
      <c r="R44" s="330"/>
      <c r="S44" s="331"/>
      <c r="T44" s="335"/>
    </row>
    <row r="45" spans="1:20" ht="15.75" customHeight="1">
      <c r="A45" s="328"/>
      <c r="B45" s="359" t="s">
        <v>40</v>
      </c>
      <c r="C45" s="360">
        <f t="shared" si="7"/>
        <v>0</v>
      </c>
      <c r="D45" s="330"/>
      <c r="E45" s="331"/>
      <c r="F45" s="330"/>
      <c r="G45" s="332"/>
      <c r="H45" s="329">
        <f t="shared" si="8"/>
        <v>0</v>
      </c>
      <c r="I45" s="330"/>
      <c r="J45" s="331"/>
      <c r="K45" s="333">
        <f t="shared" si="9"/>
        <v>0</v>
      </c>
      <c r="L45" s="331"/>
      <c r="M45" s="330"/>
      <c r="N45" s="334"/>
      <c r="O45" s="333">
        <f t="shared" si="10"/>
        <v>0</v>
      </c>
      <c r="P45" s="331"/>
      <c r="Q45" s="330"/>
      <c r="R45" s="330"/>
      <c r="S45" s="331"/>
      <c r="T45" s="335"/>
    </row>
    <row r="46" spans="1:20" ht="15.75" customHeight="1" thickBot="1">
      <c r="A46" s="328"/>
      <c r="B46" s="359" t="s">
        <v>185</v>
      </c>
      <c r="C46" s="360">
        <f t="shared" si="7"/>
        <v>0</v>
      </c>
      <c r="D46" s="330"/>
      <c r="E46" s="331"/>
      <c r="F46" s="330"/>
      <c r="G46" s="332"/>
      <c r="H46" s="329">
        <f t="shared" si="8"/>
        <v>0</v>
      </c>
      <c r="I46" s="330"/>
      <c r="J46" s="331"/>
      <c r="K46" s="333">
        <f t="shared" si="9"/>
        <v>0</v>
      </c>
      <c r="L46" s="331"/>
      <c r="M46" s="330"/>
      <c r="N46" s="334"/>
      <c r="O46" s="333">
        <f t="shared" si="10"/>
        <v>0</v>
      </c>
      <c r="P46" s="331"/>
      <c r="Q46" s="330"/>
      <c r="R46" s="330"/>
      <c r="S46" s="331"/>
      <c r="T46" s="335"/>
    </row>
    <row r="47" spans="1:20" ht="15.75" customHeight="1" thickBot="1">
      <c r="A47" s="344"/>
      <c r="B47" s="355" t="s">
        <v>54</v>
      </c>
      <c r="C47" s="345">
        <f aca="true" t="shared" si="11" ref="C47:T47">C9+C29+C23</f>
        <v>0</v>
      </c>
      <c r="D47" s="346">
        <f t="shared" si="11"/>
        <v>0</v>
      </c>
      <c r="E47" s="346">
        <f t="shared" si="11"/>
        <v>0</v>
      </c>
      <c r="F47" s="351">
        <f t="shared" si="11"/>
        <v>0</v>
      </c>
      <c r="G47" s="347">
        <f t="shared" si="11"/>
        <v>0</v>
      </c>
      <c r="H47" s="345">
        <f t="shared" si="11"/>
        <v>0</v>
      </c>
      <c r="I47" s="346">
        <f t="shared" si="11"/>
        <v>0</v>
      </c>
      <c r="J47" s="348">
        <f t="shared" si="11"/>
        <v>0</v>
      </c>
      <c r="K47" s="349">
        <f t="shared" si="11"/>
        <v>0</v>
      </c>
      <c r="L47" s="350">
        <f t="shared" si="11"/>
        <v>0</v>
      </c>
      <c r="M47" s="346">
        <f t="shared" si="11"/>
        <v>0</v>
      </c>
      <c r="N47" s="348">
        <f t="shared" si="11"/>
        <v>0</v>
      </c>
      <c r="O47" s="349">
        <f t="shared" si="11"/>
        <v>0</v>
      </c>
      <c r="P47" s="351">
        <f t="shared" si="11"/>
        <v>0</v>
      </c>
      <c r="Q47" s="350">
        <f t="shared" si="11"/>
        <v>0</v>
      </c>
      <c r="R47" s="346">
        <f t="shared" si="11"/>
        <v>0</v>
      </c>
      <c r="S47" s="350">
        <f t="shared" si="11"/>
        <v>0</v>
      </c>
      <c r="T47" s="347">
        <f t="shared" si="11"/>
        <v>0</v>
      </c>
    </row>
    <row r="48" ht="15.75" customHeight="1"/>
    <row r="49" spans="1:22" ht="15.75">
      <c r="A49" s="496" t="s">
        <v>253</v>
      </c>
      <c r="E49" s="389"/>
      <c r="G49" s="386" t="s">
        <v>453</v>
      </c>
      <c r="O49" s="500"/>
      <c r="P49" s="500" t="s">
        <v>326</v>
      </c>
      <c r="Q49" s="500"/>
      <c r="R49" s="500"/>
      <c r="S49" s="500"/>
      <c r="T49" s="500"/>
      <c r="U49" s="500"/>
      <c r="V49" s="500"/>
    </row>
    <row r="50" spans="1:22" ht="15.75">
      <c r="A50" s="419" t="s">
        <v>254</v>
      </c>
      <c r="O50" s="386"/>
      <c r="P50" s="386" t="s">
        <v>312</v>
      </c>
      <c r="Q50" s="386"/>
      <c r="R50" s="386"/>
      <c r="S50" s="386"/>
      <c r="T50" s="386"/>
      <c r="U50" s="386"/>
      <c r="V50" s="386"/>
    </row>
    <row r="51" spans="15:22" ht="15.75">
      <c r="O51" s="500"/>
      <c r="P51" s="500" t="s">
        <v>256</v>
      </c>
      <c r="Q51" s="500"/>
      <c r="R51" s="500"/>
      <c r="S51" s="500"/>
      <c r="T51" s="500"/>
      <c r="U51" s="500"/>
      <c r="V51" s="500"/>
    </row>
    <row r="53" ht="15.75">
      <c r="A53" s="420"/>
    </row>
  </sheetData>
  <sheetProtection/>
  <mergeCells count="23">
    <mergeCell ref="R6:R7"/>
    <mergeCell ref="S6:T6"/>
    <mergeCell ref="O5:T5"/>
    <mergeCell ref="Q1:R1"/>
    <mergeCell ref="C6:C7"/>
    <mergeCell ref="D6:D7"/>
    <mergeCell ref="E6:E7"/>
    <mergeCell ref="O6:O7"/>
    <mergeCell ref="P6:Q6"/>
    <mergeCell ref="F6:G6"/>
    <mergeCell ref="H5:J5"/>
    <mergeCell ref="K6:M6"/>
    <mergeCell ref="A3:T3"/>
    <mergeCell ref="A1:D1"/>
    <mergeCell ref="H1:N1"/>
    <mergeCell ref="A5:A7"/>
    <mergeCell ref="N6:N7"/>
    <mergeCell ref="C5:G5"/>
    <mergeCell ref="K5:N5"/>
    <mergeCell ref="B5:B7"/>
    <mergeCell ref="H6:H7"/>
    <mergeCell ref="I6:I7"/>
    <mergeCell ref="J6:J7"/>
  </mergeCells>
  <printOptions/>
  <pageMargins left="0.22" right="0.2" top="0.43" bottom="0.37" header="0.31" footer="0.31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2.8515625" style="519" customWidth="1"/>
    <col min="2" max="2" width="11.57421875" style="496" customWidth="1"/>
    <col min="3" max="3" width="8.00390625" style="496" customWidth="1"/>
    <col min="4" max="4" width="6.28125" style="496" customWidth="1"/>
    <col min="5" max="5" width="5.7109375" style="496" customWidth="1"/>
    <col min="6" max="7" width="6.140625" style="496" customWidth="1"/>
    <col min="8" max="8" width="8.421875" style="496" customWidth="1"/>
    <col min="9" max="9" width="5.8515625" style="496" customWidth="1"/>
    <col min="10" max="11" width="6.00390625" style="496" customWidth="1"/>
    <col min="12" max="12" width="8.8515625" style="496" customWidth="1"/>
    <col min="13" max="13" width="5.7109375" style="496" customWidth="1"/>
    <col min="14" max="15" width="6.28125" style="496" customWidth="1"/>
    <col min="16" max="16" width="8.57421875" style="496" customWidth="1"/>
    <col min="17" max="17" width="6.140625" style="496" customWidth="1"/>
    <col min="18" max="18" width="6.421875" style="496" customWidth="1"/>
    <col min="19" max="19" width="6.28125" style="496" customWidth="1"/>
    <col min="20" max="20" width="8.7109375" style="496" customWidth="1"/>
    <col min="21" max="16384" width="9.421875" style="496" customWidth="1"/>
  </cols>
  <sheetData>
    <row r="1" spans="1:19" ht="19.5" customHeight="1">
      <c r="A1" s="389"/>
      <c r="B1" s="454" t="s">
        <v>425</v>
      </c>
      <c r="C1" s="400"/>
      <c r="D1" s="390"/>
      <c r="E1" s="390"/>
      <c r="F1" s="390"/>
      <c r="G1" s="390"/>
      <c r="I1" s="519"/>
      <c r="L1" s="500" t="s">
        <v>313</v>
      </c>
      <c r="S1" s="385" t="s">
        <v>327</v>
      </c>
    </row>
    <row r="2" spans="1:19" ht="19.5" customHeight="1">
      <c r="A2" s="389"/>
      <c r="B2" s="454"/>
      <c r="C2" s="400"/>
      <c r="D2" s="390"/>
      <c r="E2" s="390"/>
      <c r="F2" s="390"/>
      <c r="G2" s="390"/>
      <c r="I2" s="519"/>
      <c r="S2" s="385"/>
    </row>
    <row r="3" spans="2:18" ht="37.5" customHeight="1">
      <c r="B3" s="454"/>
      <c r="C3" s="1531" t="s">
        <v>442</v>
      </c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</row>
    <row r="4" spans="2:16" ht="16.5" thickBot="1"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</row>
    <row r="5" spans="1:20" s="389" customFormat="1" ht="54" customHeight="1" thickBot="1">
      <c r="A5" s="1366" t="s">
        <v>368</v>
      </c>
      <c r="B5" s="1453" t="s">
        <v>267</v>
      </c>
      <c r="C5" s="1453" t="s">
        <v>193</v>
      </c>
      <c r="D5" s="1652" t="s">
        <v>194</v>
      </c>
      <c r="E5" s="1654" t="s">
        <v>446</v>
      </c>
      <c r="F5" s="1649"/>
      <c r="G5" s="1649"/>
      <c r="H5" s="1650"/>
      <c r="I5" s="1648" t="s">
        <v>447</v>
      </c>
      <c r="J5" s="1649"/>
      <c r="K5" s="1649"/>
      <c r="L5" s="1649"/>
      <c r="M5" s="1648" t="s">
        <v>448</v>
      </c>
      <c r="N5" s="1649"/>
      <c r="O5" s="1649"/>
      <c r="P5" s="1650"/>
      <c r="Q5" s="1645" t="s">
        <v>449</v>
      </c>
      <c r="R5" s="1646"/>
      <c r="S5" s="1646"/>
      <c r="T5" s="1647"/>
    </row>
    <row r="6" spans="1:20" s="389" customFormat="1" ht="82.5" customHeight="1" thickBot="1">
      <c r="A6" s="1651"/>
      <c r="B6" s="1454"/>
      <c r="C6" s="1454"/>
      <c r="D6" s="1653"/>
      <c r="E6" s="506" t="s">
        <v>196</v>
      </c>
      <c r="F6" s="509" t="s">
        <v>268</v>
      </c>
      <c r="G6" s="509" t="s">
        <v>195</v>
      </c>
      <c r="H6" s="507" t="s">
        <v>269</v>
      </c>
      <c r="I6" s="506" t="s">
        <v>196</v>
      </c>
      <c r="J6" s="509" t="s">
        <v>197</v>
      </c>
      <c r="K6" s="509" t="s">
        <v>270</v>
      </c>
      <c r="L6" s="507" t="s">
        <v>269</v>
      </c>
      <c r="M6" s="506" t="s">
        <v>196</v>
      </c>
      <c r="N6" s="509" t="s">
        <v>268</v>
      </c>
      <c r="O6" s="509" t="s">
        <v>195</v>
      </c>
      <c r="P6" s="510" t="s">
        <v>269</v>
      </c>
      <c r="Q6" s="506" t="s">
        <v>196</v>
      </c>
      <c r="R6" s="509" t="s">
        <v>268</v>
      </c>
      <c r="S6" s="509" t="s">
        <v>195</v>
      </c>
      <c r="T6" s="510" t="s">
        <v>269</v>
      </c>
    </row>
    <row r="7" spans="1:20" ht="17.25" customHeight="1" thickBot="1">
      <c r="A7" s="634">
        <v>1</v>
      </c>
      <c r="B7" s="635">
        <v>2</v>
      </c>
      <c r="C7" s="636">
        <v>3</v>
      </c>
      <c r="D7" s="637">
        <v>4</v>
      </c>
      <c r="E7" s="638">
        <v>5</v>
      </c>
      <c r="F7" s="639">
        <v>6</v>
      </c>
      <c r="G7" s="640">
        <v>7</v>
      </c>
      <c r="H7" s="635">
        <v>8</v>
      </c>
      <c r="I7" s="641">
        <v>9</v>
      </c>
      <c r="J7" s="639">
        <v>10</v>
      </c>
      <c r="K7" s="639">
        <v>11</v>
      </c>
      <c r="L7" s="639">
        <v>12</v>
      </c>
      <c r="M7" s="641">
        <v>13</v>
      </c>
      <c r="N7" s="639">
        <v>14</v>
      </c>
      <c r="O7" s="639">
        <v>15</v>
      </c>
      <c r="P7" s="642">
        <v>16</v>
      </c>
      <c r="Q7" s="735">
        <v>17</v>
      </c>
      <c r="R7" s="736">
        <v>18</v>
      </c>
      <c r="S7" s="736">
        <v>19</v>
      </c>
      <c r="T7" s="578">
        <v>20</v>
      </c>
    </row>
    <row r="8" spans="1:20" ht="10.5" customHeight="1">
      <c r="A8" s="737"/>
      <c r="B8" s="738"/>
      <c r="C8" s="738"/>
      <c r="D8" s="739"/>
      <c r="E8" s="740"/>
      <c r="F8" s="741"/>
      <c r="G8" s="741"/>
      <c r="H8" s="741"/>
      <c r="I8" s="740"/>
      <c r="J8" s="741"/>
      <c r="K8" s="741"/>
      <c r="L8" s="741"/>
      <c r="M8" s="742"/>
      <c r="N8" s="741"/>
      <c r="O8" s="741"/>
      <c r="P8" s="743"/>
      <c r="Q8" s="619"/>
      <c r="R8" s="617"/>
      <c r="S8" s="617"/>
      <c r="T8" s="618"/>
    </row>
    <row r="9" spans="1:20" ht="15.75">
      <c r="A9" s="744">
        <v>1</v>
      </c>
      <c r="B9" s="745" t="s">
        <v>328</v>
      </c>
      <c r="C9" s="746"/>
      <c r="D9" s="747"/>
      <c r="E9" s="748"/>
      <c r="F9" s="749"/>
      <c r="G9" s="749"/>
      <c r="H9" s="749"/>
      <c r="I9" s="748"/>
      <c r="J9" s="749"/>
      <c r="K9" s="749"/>
      <c r="L9" s="749"/>
      <c r="M9" s="750"/>
      <c r="N9" s="749"/>
      <c r="O9" s="749"/>
      <c r="P9" s="751"/>
      <c r="Q9" s="605"/>
      <c r="R9" s="603"/>
      <c r="S9" s="603"/>
      <c r="T9" s="604"/>
    </row>
    <row r="10" spans="1:20" ht="15.75">
      <c r="A10" s="744"/>
      <c r="B10" s="752" t="s">
        <v>329</v>
      </c>
      <c r="C10" s="746"/>
      <c r="D10" s="747"/>
      <c r="E10" s="748"/>
      <c r="F10" s="749"/>
      <c r="G10" s="749"/>
      <c r="H10" s="749"/>
      <c r="I10" s="748"/>
      <c r="J10" s="749"/>
      <c r="K10" s="749"/>
      <c r="L10" s="749"/>
      <c r="M10" s="750"/>
      <c r="N10" s="749"/>
      <c r="O10" s="749"/>
      <c r="P10" s="751"/>
      <c r="Q10" s="605"/>
      <c r="R10" s="603"/>
      <c r="S10" s="603"/>
      <c r="T10" s="604"/>
    </row>
    <row r="11" spans="1:20" ht="15.75">
      <c r="A11" s="744"/>
      <c r="B11" s="752" t="s">
        <v>330</v>
      </c>
      <c r="C11" s="746"/>
      <c r="D11" s="747"/>
      <c r="E11" s="748"/>
      <c r="F11" s="749"/>
      <c r="G11" s="749"/>
      <c r="H11" s="749"/>
      <c r="I11" s="748"/>
      <c r="J11" s="749"/>
      <c r="K11" s="749"/>
      <c r="L11" s="749"/>
      <c r="M11" s="750"/>
      <c r="N11" s="749"/>
      <c r="O11" s="749"/>
      <c r="P11" s="751"/>
      <c r="Q11" s="605"/>
      <c r="R11" s="603"/>
      <c r="S11" s="603"/>
      <c r="T11" s="604"/>
    </row>
    <row r="12" spans="1:20" ht="15.75">
      <c r="A12" s="744"/>
      <c r="B12" s="752" t="s">
        <v>331</v>
      </c>
      <c r="C12" s="746"/>
      <c r="D12" s="747"/>
      <c r="E12" s="748"/>
      <c r="F12" s="749"/>
      <c r="G12" s="749"/>
      <c r="H12" s="749"/>
      <c r="I12" s="748"/>
      <c r="J12" s="749"/>
      <c r="K12" s="749"/>
      <c r="L12" s="749"/>
      <c r="M12" s="750"/>
      <c r="N12" s="749"/>
      <c r="O12" s="749"/>
      <c r="P12" s="751"/>
      <c r="Q12" s="605"/>
      <c r="R12" s="603"/>
      <c r="S12" s="603"/>
      <c r="T12" s="604"/>
    </row>
    <row r="13" spans="1:20" ht="15.75">
      <c r="A13" s="744">
        <v>2</v>
      </c>
      <c r="B13" s="745" t="s">
        <v>332</v>
      </c>
      <c r="C13" s="746"/>
      <c r="D13" s="747"/>
      <c r="E13" s="748"/>
      <c r="F13" s="749"/>
      <c r="G13" s="749"/>
      <c r="H13" s="749"/>
      <c r="I13" s="748"/>
      <c r="J13" s="749"/>
      <c r="K13" s="749"/>
      <c r="L13" s="749"/>
      <c r="M13" s="750"/>
      <c r="N13" s="749"/>
      <c r="O13" s="749"/>
      <c r="P13" s="751"/>
      <c r="Q13" s="605"/>
      <c r="R13" s="603"/>
      <c r="S13" s="603"/>
      <c r="T13" s="604"/>
    </row>
    <row r="14" spans="1:20" ht="15.75">
      <c r="A14" s="744"/>
      <c r="B14" s="752" t="s">
        <v>329</v>
      </c>
      <c r="C14" s="746"/>
      <c r="D14" s="747"/>
      <c r="E14" s="748"/>
      <c r="F14" s="749"/>
      <c r="G14" s="749"/>
      <c r="H14" s="749"/>
      <c r="I14" s="748"/>
      <c r="J14" s="749"/>
      <c r="K14" s="749"/>
      <c r="L14" s="749"/>
      <c r="M14" s="750"/>
      <c r="N14" s="749"/>
      <c r="O14" s="749"/>
      <c r="P14" s="751"/>
      <c r="Q14" s="605"/>
      <c r="R14" s="603"/>
      <c r="S14" s="603"/>
      <c r="T14" s="604"/>
    </row>
    <row r="15" spans="1:20" ht="15.75">
      <c r="A15" s="744"/>
      <c r="B15" s="752" t="s">
        <v>330</v>
      </c>
      <c r="C15" s="746"/>
      <c r="D15" s="747"/>
      <c r="E15" s="748"/>
      <c r="F15" s="749"/>
      <c r="G15" s="749"/>
      <c r="H15" s="749"/>
      <c r="I15" s="748"/>
      <c r="J15" s="749"/>
      <c r="K15" s="749"/>
      <c r="L15" s="749"/>
      <c r="M15" s="750"/>
      <c r="N15" s="749"/>
      <c r="O15" s="749"/>
      <c r="P15" s="751"/>
      <c r="Q15" s="605"/>
      <c r="R15" s="603"/>
      <c r="S15" s="603"/>
      <c r="T15" s="604"/>
    </row>
    <row r="16" spans="1:20" ht="15.75">
      <c r="A16" s="744"/>
      <c r="B16" s="752" t="s">
        <v>331</v>
      </c>
      <c r="C16" s="746"/>
      <c r="D16" s="747"/>
      <c r="E16" s="748"/>
      <c r="F16" s="749"/>
      <c r="G16" s="749"/>
      <c r="H16" s="749"/>
      <c r="I16" s="748"/>
      <c r="J16" s="749"/>
      <c r="K16" s="749"/>
      <c r="L16" s="749"/>
      <c r="M16" s="750"/>
      <c r="N16" s="749"/>
      <c r="O16" s="749"/>
      <c r="P16" s="751"/>
      <c r="Q16" s="605"/>
      <c r="R16" s="603"/>
      <c r="S16" s="603"/>
      <c r="T16" s="604"/>
    </row>
    <row r="17" spans="1:20" ht="15.75">
      <c r="A17" s="744">
        <v>3</v>
      </c>
      <c r="B17" s="745" t="s">
        <v>333</v>
      </c>
      <c r="C17" s="753"/>
      <c r="D17" s="754"/>
      <c r="E17" s="755"/>
      <c r="F17" s="756"/>
      <c r="G17" s="756"/>
      <c r="H17" s="749"/>
      <c r="I17" s="748"/>
      <c r="J17" s="749"/>
      <c r="K17" s="749"/>
      <c r="L17" s="749"/>
      <c r="M17" s="750"/>
      <c r="N17" s="749"/>
      <c r="O17" s="749"/>
      <c r="P17" s="751"/>
      <c r="Q17" s="605"/>
      <c r="R17" s="603"/>
      <c r="S17" s="603"/>
      <c r="T17" s="604"/>
    </row>
    <row r="18" spans="1:20" ht="15.75">
      <c r="A18" s="439"/>
      <c r="B18" s="752" t="s">
        <v>329</v>
      </c>
      <c r="C18" s="757"/>
      <c r="D18" s="758"/>
      <c r="E18" s="759"/>
      <c r="F18" s="760"/>
      <c r="G18" s="760"/>
      <c r="H18" s="761"/>
      <c r="I18" s="762"/>
      <c r="J18" s="761"/>
      <c r="K18" s="761"/>
      <c r="L18" s="761"/>
      <c r="M18" s="763"/>
      <c r="N18" s="761"/>
      <c r="O18" s="761"/>
      <c r="P18" s="764"/>
      <c r="Q18" s="605"/>
      <c r="R18" s="603"/>
      <c r="S18" s="603"/>
      <c r="T18" s="604"/>
    </row>
    <row r="19" spans="1:20" ht="15.75">
      <c r="A19" s="705"/>
      <c r="B19" s="752" t="s">
        <v>330</v>
      </c>
      <c r="C19" s="757"/>
      <c r="D19" s="758"/>
      <c r="E19" s="759"/>
      <c r="F19" s="760"/>
      <c r="G19" s="760"/>
      <c r="H19" s="761"/>
      <c r="I19" s="762"/>
      <c r="J19" s="761"/>
      <c r="K19" s="761"/>
      <c r="L19" s="761"/>
      <c r="M19" s="763"/>
      <c r="N19" s="761"/>
      <c r="O19" s="761"/>
      <c r="P19" s="764"/>
      <c r="Q19" s="610"/>
      <c r="R19" s="608"/>
      <c r="S19" s="608"/>
      <c r="T19" s="609"/>
    </row>
    <row r="20" spans="1:20" ht="15.75">
      <c r="A20" s="705"/>
      <c r="B20" s="752" t="s">
        <v>331</v>
      </c>
      <c r="C20" s="757"/>
      <c r="D20" s="758"/>
      <c r="E20" s="759"/>
      <c r="F20" s="760"/>
      <c r="G20" s="760"/>
      <c r="H20" s="761"/>
      <c r="I20" s="762"/>
      <c r="J20" s="761"/>
      <c r="K20" s="761"/>
      <c r="L20" s="761"/>
      <c r="M20" s="763"/>
      <c r="N20" s="761"/>
      <c r="O20" s="761"/>
      <c r="P20" s="764"/>
      <c r="Q20" s="602"/>
      <c r="R20" s="603"/>
      <c r="S20" s="603"/>
      <c r="T20" s="604"/>
    </row>
    <row r="21" spans="1:20" ht="10.5" customHeight="1">
      <c r="A21" s="564"/>
      <c r="B21" s="765"/>
      <c r="C21" s="765"/>
      <c r="D21" s="766"/>
      <c r="E21" s="767"/>
      <c r="F21" s="768"/>
      <c r="G21" s="768"/>
      <c r="H21" s="768"/>
      <c r="I21" s="767"/>
      <c r="J21" s="768"/>
      <c r="K21" s="768"/>
      <c r="L21" s="768"/>
      <c r="M21" s="769"/>
      <c r="N21" s="768"/>
      <c r="O21" s="768"/>
      <c r="P21" s="770"/>
      <c r="Q21" s="607"/>
      <c r="R21" s="608"/>
      <c r="S21" s="608"/>
      <c r="T21" s="609"/>
    </row>
    <row r="22" spans="1:20" ht="16.5" thickBot="1">
      <c r="A22" s="771"/>
      <c r="B22" s="772" t="s">
        <v>81</v>
      </c>
      <c r="C22" s="773"/>
      <c r="D22" s="774"/>
      <c r="E22" s="775"/>
      <c r="F22" s="776"/>
      <c r="G22" s="776"/>
      <c r="H22" s="777"/>
      <c r="I22" s="778"/>
      <c r="J22" s="777"/>
      <c r="K22" s="777"/>
      <c r="L22" s="777"/>
      <c r="M22" s="779"/>
      <c r="N22" s="777"/>
      <c r="O22" s="777"/>
      <c r="P22" s="780"/>
      <c r="Q22" s="521"/>
      <c r="R22" s="522"/>
      <c r="S22" s="522"/>
      <c r="T22" s="523"/>
    </row>
    <row r="23" spans="3:16" ht="15.75">
      <c r="C23" s="394"/>
      <c r="D23" s="394"/>
      <c r="E23" s="394"/>
      <c r="F23" s="394"/>
      <c r="G23" s="394"/>
      <c r="H23" s="390"/>
      <c r="I23" s="390"/>
      <c r="J23" s="419"/>
      <c r="K23" s="419"/>
      <c r="L23" s="419"/>
      <c r="M23" s="621"/>
      <c r="N23" s="621"/>
      <c r="O23" s="621"/>
      <c r="P23" s="621"/>
    </row>
    <row r="24" spans="2:16" ht="15.75">
      <c r="B24" s="394" t="s">
        <v>253</v>
      </c>
      <c r="C24" s="632"/>
      <c r="D24" s="632"/>
      <c r="E24" s="632"/>
      <c r="F24" s="632"/>
      <c r="G24" s="632"/>
      <c r="H24" s="390"/>
      <c r="I24" s="390"/>
      <c r="J24" s="400"/>
      <c r="K24" s="400"/>
      <c r="M24" s="500"/>
      <c r="N24" s="500" t="s">
        <v>326</v>
      </c>
      <c r="O24" s="500"/>
      <c r="P24" s="500"/>
    </row>
    <row r="25" spans="2:16" ht="15.75">
      <c r="B25" s="632" t="s">
        <v>265</v>
      </c>
      <c r="C25" s="390"/>
      <c r="D25" s="390"/>
      <c r="E25" s="390"/>
      <c r="F25" s="390"/>
      <c r="G25" s="390"/>
      <c r="H25" s="390"/>
      <c r="I25" s="390"/>
      <c r="J25" s="563"/>
      <c r="K25" s="563"/>
      <c r="M25" s="386"/>
      <c r="N25" s="386" t="s">
        <v>312</v>
      </c>
      <c r="O25" s="386"/>
      <c r="P25" s="386"/>
    </row>
    <row r="26" spans="13:16" ht="15.75">
      <c r="M26" s="500"/>
      <c r="N26" s="500" t="s">
        <v>256</v>
      </c>
      <c r="O26" s="500"/>
      <c r="P26" s="500"/>
    </row>
    <row r="27" spans="2:16" ht="15.75">
      <c r="B27" s="1621" t="s">
        <v>273</v>
      </c>
      <c r="C27" s="1621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</row>
    <row r="28" spans="2:16" ht="18.75">
      <c r="B28" s="643" t="s">
        <v>274</v>
      </c>
      <c r="C28" s="644"/>
      <c r="D28" s="644"/>
      <c r="E28" s="597"/>
      <c r="F28" s="597"/>
      <c r="G28" s="597"/>
      <c r="H28" s="644"/>
      <c r="I28" s="644"/>
      <c r="J28" s="645"/>
      <c r="K28" s="645"/>
      <c r="L28" s="645"/>
      <c r="M28" s="644"/>
      <c r="N28" s="644"/>
      <c r="O28" s="644"/>
      <c r="P28" s="644"/>
    </row>
    <row r="29" spans="2:7" ht="15.75">
      <c r="B29" s="519"/>
      <c r="C29" s="390"/>
      <c r="D29" s="390"/>
      <c r="E29" s="390"/>
      <c r="F29" s="390"/>
      <c r="G29" s="390"/>
    </row>
  </sheetData>
  <sheetProtection/>
  <mergeCells count="10">
    <mergeCell ref="B27:C27"/>
    <mergeCell ref="Q5:T5"/>
    <mergeCell ref="C3:R3"/>
    <mergeCell ref="M5:P5"/>
    <mergeCell ref="A5:A6"/>
    <mergeCell ref="B5:B6"/>
    <mergeCell ref="C5:C6"/>
    <mergeCell ref="D5:D6"/>
    <mergeCell ref="E5:H5"/>
    <mergeCell ref="I5:L5"/>
  </mergeCells>
  <printOptions/>
  <pageMargins left="0.2" right="0.1" top="0.41" bottom="0.26" header="0.28" footer="0.17"/>
  <pageSetup horizontalDpi="300" verticalDpi="3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I19"/>
  <sheetViews>
    <sheetView zoomScalePageLayoutView="0" workbookViewId="0" topLeftCell="A1">
      <selection activeCell="A1" sqref="A1:E2"/>
    </sheetView>
  </sheetViews>
  <sheetFormatPr defaultColWidth="9.421875" defaultRowHeight="12.75"/>
  <cols>
    <col min="1" max="1" width="9.8515625" style="496" customWidth="1"/>
    <col min="2" max="2" width="3.421875" style="496" customWidth="1"/>
    <col min="3" max="5" width="2.00390625" style="496" customWidth="1"/>
    <col min="6" max="6" width="3.57421875" style="496" customWidth="1"/>
    <col min="7" max="9" width="2.00390625" style="496" customWidth="1"/>
    <col min="10" max="10" width="2.28125" style="496" customWidth="1"/>
    <col min="11" max="11" width="3.28125" style="496" customWidth="1"/>
    <col min="12" max="12" width="3.8515625" style="496" customWidth="1"/>
    <col min="13" max="15" width="2.57421875" style="496" customWidth="1"/>
    <col min="16" max="17" width="3.28125" style="496" customWidth="1"/>
    <col min="18" max="18" width="2.421875" style="496" customWidth="1"/>
    <col min="19" max="20" width="2.57421875" style="496" customWidth="1"/>
    <col min="21" max="21" width="2.7109375" style="496" customWidth="1"/>
    <col min="22" max="23" width="3.421875" style="496" customWidth="1"/>
    <col min="24" max="26" width="2.57421875" style="496" customWidth="1"/>
    <col min="27" max="27" width="3.421875" style="496" customWidth="1"/>
    <col min="28" max="28" width="4.140625" style="496" customWidth="1"/>
    <col min="29" max="29" width="3.57421875" style="496" customWidth="1"/>
    <col min="30" max="32" width="2.57421875" style="496" customWidth="1"/>
    <col min="33" max="33" width="3.421875" style="496" customWidth="1"/>
    <col min="34" max="37" width="2.57421875" style="496" customWidth="1"/>
    <col min="38" max="38" width="3.421875" style="496" customWidth="1"/>
    <col min="39" max="39" width="3.8515625" style="496" customWidth="1"/>
    <col min="40" max="40" width="3.140625" style="496" customWidth="1"/>
    <col min="41" max="42" width="2.7109375" style="496" customWidth="1"/>
    <col min="43" max="43" width="3.140625" style="496" customWidth="1"/>
    <col min="44" max="44" width="3.8515625" style="496" customWidth="1"/>
    <col min="45" max="47" width="2.57421875" style="496" customWidth="1"/>
    <col min="48" max="48" width="2.7109375" style="496" customWidth="1"/>
    <col min="49" max="49" width="3.28125" style="496" customWidth="1"/>
    <col min="50" max="50" width="3.57421875" style="496" customWidth="1"/>
    <col min="51" max="52" width="2.7109375" style="496" customWidth="1"/>
    <col min="53" max="53" width="2.57421875" style="496" customWidth="1"/>
    <col min="54" max="54" width="3.140625" style="496" customWidth="1"/>
    <col min="55" max="55" width="3.8515625" style="496" customWidth="1"/>
    <col min="56" max="56" width="3.140625" style="496" customWidth="1"/>
    <col min="57" max="58" width="3.28125" style="496" customWidth="1"/>
    <col min="59" max="59" width="3.8515625" style="496" customWidth="1"/>
    <col min="60" max="60" width="3.28125" style="496" customWidth="1"/>
    <col min="61" max="61" width="8.7109375" style="496" hidden="1" customWidth="1"/>
    <col min="62" max="16384" width="9.421875" style="496" customWidth="1"/>
  </cols>
  <sheetData>
    <row r="1" spans="1:57" ht="15.75">
      <c r="A1" s="389" t="s">
        <v>334</v>
      </c>
      <c r="B1" s="389"/>
      <c r="C1" s="389"/>
      <c r="D1" s="389"/>
      <c r="E1" s="389"/>
      <c r="AW1" s="1423" t="s">
        <v>73</v>
      </c>
      <c r="AX1" s="1423"/>
      <c r="AY1" s="1423"/>
      <c r="AZ1" s="1423"/>
      <c r="BA1" s="1423"/>
      <c r="BB1" s="1423"/>
      <c r="BC1" s="1423"/>
      <c r="BD1" s="1423"/>
      <c r="BE1" s="1423"/>
    </row>
    <row r="2" spans="1:5" ht="15.75">
      <c r="A2" s="389" t="s">
        <v>74</v>
      </c>
      <c r="B2" s="389"/>
      <c r="C2" s="389"/>
      <c r="D2" s="389"/>
      <c r="E2" s="389"/>
    </row>
    <row r="3" spans="1:55" ht="18.75">
      <c r="A3" s="1359" t="s">
        <v>172</v>
      </c>
      <c r="B3" s="1359"/>
      <c r="C3" s="1359"/>
      <c r="D3" s="1359"/>
      <c r="E3" s="1359"/>
      <c r="F3" s="1359"/>
      <c r="G3" s="1359"/>
      <c r="H3" s="1359"/>
      <c r="I3" s="1359"/>
      <c r="J3" s="1359"/>
      <c r="K3" s="1359"/>
      <c r="L3" s="1359"/>
      <c r="M3" s="1359"/>
      <c r="N3" s="1359"/>
      <c r="O3" s="1359"/>
      <c r="P3" s="1359"/>
      <c r="Q3" s="1359"/>
      <c r="R3" s="1359"/>
      <c r="S3" s="1359"/>
      <c r="T3" s="1359"/>
      <c r="U3" s="1359"/>
      <c r="V3" s="1359"/>
      <c r="W3" s="1359"/>
      <c r="X3" s="1359"/>
      <c r="Y3" s="1359"/>
      <c r="Z3" s="1359"/>
      <c r="AA3" s="1359"/>
      <c r="AB3" s="1359"/>
      <c r="AC3" s="1359"/>
      <c r="AD3" s="1359"/>
      <c r="AE3" s="1359"/>
      <c r="AF3" s="1359"/>
      <c r="AG3" s="1359"/>
      <c r="AH3" s="1359"/>
      <c r="AI3" s="1359"/>
      <c r="AJ3" s="1359"/>
      <c r="AK3" s="1359"/>
      <c r="AL3" s="1359"/>
      <c r="AM3" s="1359"/>
      <c r="AN3" s="1359"/>
      <c r="AO3" s="1359"/>
      <c r="AP3" s="1359"/>
      <c r="AQ3" s="1359"/>
      <c r="AR3" s="1359"/>
      <c r="AS3" s="1359"/>
      <c r="AT3" s="1359"/>
      <c r="AU3" s="1359"/>
      <c r="AV3" s="1359"/>
      <c r="AW3" s="1359"/>
      <c r="AX3" s="1359"/>
      <c r="AY3" s="1359"/>
      <c r="AZ3" s="1359"/>
      <c r="BA3" s="1359"/>
      <c r="BB3" s="1359"/>
      <c r="BC3" s="1359"/>
    </row>
    <row r="4" spans="1:55" ht="18.75">
      <c r="A4" s="1359" t="s">
        <v>443</v>
      </c>
      <c r="B4" s="1359"/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1359"/>
      <c r="S4" s="1359"/>
      <c r="T4" s="1359"/>
      <c r="U4" s="1359"/>
      <c r="V4" s="1359"/>
      <c r="W4" s="1359"/>
      <c r="X4" s="1359"/>
      <c r="Y4" s="1359"/>
      <c r="Z4" s="1359"/>
      <c r="AA4" s="1359"/>
      <c r="AB4" s="1359"/>
      <c r="AC4" s="1359"/>
      <c r="AD4" s="1359"/>
      <c r="AE4" s="1359"/>
      <c r="AF4" s="1359"/>
      <c r="AG4" s="1359"/>
      <c r="AH4" s="1359"/>
      <c r="AI4" s="1359"/>
      <c r="AJ4" s="1359"/>
      <c r="AK4" s="1359"/>
      <c r="AL4" s="1359"/>
      <c r="AM4" s="1359"/>
      <c r="AN4" s="1359"/>
      <c r="AO4" s="1359"/>
      <c r="AP4" s="1359"/>
      <c r="AQ4" s="1359"/>
      <c r="AR4" s="1359"/>
      <c r="AS4" s="1359"/>
      <c r="AT4" s="1359"/>
      <c r="AU4" s="1359"/>
      <c r="AV4" s="1359"/>
      <c r="AW4" s="1359"/>
      <c r="AX4" s="1359"/>
      <c r="AY4" s="1359"/>
      <c r="AZ4" s="1359"/>
      <c r="BA4" s="1359"/>
      <c r="BB4" s="1359"/>
      <c r="BC4" s="1359"/>
    </row>
    <row r="5" spans="1:55" ht="15.7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</row>
    <row r="6" spans="1:29" ht="16.5" thickBot="1">
      <c r="A6" s="386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</row>
    <row r="7" spans="1:60" ht="15.75">
      <c r="A7" s="1366" t="s">
        <v>75</v>
      </c>
      <c r="B7" s="1538" t="s">
        <v>411</v>
      </c>
      <c r="C7" s="1630"/>
      <c r="D7" s="1630"/>
      <c r="E7" s="1630"/>
      <c r="F7" s="1630"/>
      <c r="G7" s="1630"/>
      <c r="H7" s="1630"/>
      <c r="I7" s="1630"/>
      <c r="J7" s="1630"/>
      <c r="K7" s="1630"/>
      <c r="L7" s="1630"/>
      <c r="M7" s="1630"/>
      <c r="N7" s="1630"/>
      <c r="O7" s="1630"/>
      <c r="P7" s="1630"/>
      <c r="Q7" s="1630"/>
      <c r="R7" s="1630"/>
      <c r="S7" s="1630"/>
      <c r="T7" s="1630"/>
      <c r="U7" s="1630"/>
      <c r="V7" s="1630"/>
      <c r="W7" s="1630"/>
      <c r="X7" s="1630"/>
      <c r="Y7" s="1630"/>
      <c r="Z7" s="1630"/>
      <c r="AA7" s="1630"/>
      <c r="AB7" s="1631"/>
      <c r="AC7" s="1459" t="s">
        <v>431</v>
      </c>
      <c r="AD7" s="1438"/>
      <c r="AE7" s="1438"/>
      <c r="AF7" s="1438"/>
      <c r="AG7" s="1438"/>
      <c r="AH7" s="1438"/>
      <c r="AI7" s="1438"/>
      <c r="AJ7" s="1438"/>
      <c r="AK7" s="1438"/>
      <c r="AL7" s="1438"/>
      <c r="AM7" s="1438"/>
      <c r="AN7" s="1438"/>
      <c r="AO7" s="1438"/>
      <c r="AP7" s="1438"/>
      <c r="AQ7" s="1438"/>
      <c r="AR7" s="1438"/>
      <c r="AS7" s="1438"/>
      <c r="AT7" s="1438"/>
      <c r="AU7" s="1438"/>
      <c r="AV7" s="1438"/>
      <c r="AW7" s="1438"/>
      <c r="AX7" s="1438"/>
      <c r="AY7" s="1438"/>
      <c r="AZ7" s="1438"/>
      <c r="BA7" s="1438"/>
      <c r="BB7" s="1438"/>
      <c r="BC7" s="1456"/>
      <c r="BD7" s="1457" t="s">
        <v>3</v>
      </c>
      <c r="BE7" s="1462"/>
      <c r="BF7" s="1462"/>
      <c r="BG7" s="1462"/>
      <c r="BH7" s="1458"/>
    </row>
    <row r="8" spans="1:60" ht="15.75">
      <c r="A8" s="1651"/>
      <c r="B8" s="1662" t="s">
        <v>389</v>
      </c>
      <c r="C8" s="1634" t="s">
        <v>261</v>
      </c>
      <c r="D8" s="1635"/>
      <c r="E8" s="1636"/>
      <c r="F8" s="1619" t="s">
        <v>0</v>
      </c>
      <c r="G8" s="1620"/>
      <c r="H8" s="1620"/>
      <c r="I8" s="1620"/>
      <c r="J8" s="1620"/>
      <c r="K8" s="1620"/>
      <c r="L8" s="1620"/>
      <c r="M8" s="1620"/>
      <c r="N8" s="1620"/>
      <c r="O8" s="1620"/>
      <c r="P8" s="1655"/>
      <c r="Q8" s="1619" t="s">
        <v>1</v>
      </c>
      <c r="R8" s="1620"/>
      <c r="S8" s="1620"/>
      <c r="T8" s="1620"/>
      <c r="U8" s="1620"/>
      <c r="V8" s="1620"/>
      <c r="W8" s="1620"/>
      <c r="X8" s="1620"/>
      <c r="Y8" s="1620"/>
      <c r="Z8" s="1620"/>
      <c r="AA8" s="1655"/>
      <c r="AB8" s="1623" t="s">
        <v>375</v>
      </c>
      <c r="AC8" s="1662" t="s">
        <v>389</v>
      </c>
      <c r="AD8" s="1634" t="s">
        <v>261</v>
      </c>
      <c r="AE8" s="1635"/>
      <c r="AF8" s="1636"/>
      <c r="AG8" s="1619" t="s">
        <v>0</v>
      </c>
      <c r="AH8" s="1620"/>
      <c r="AI8" s="1620"/>
      <c r="AJ8" s="1620"/>
      <c r="AK8" s="1620"/>
      <c r="AL8" s="1620"/>
      <c r="AM8" s="1620"/>
      <c r="AN8" s="1620"/>
      <c r="AO8" s="1620"/>
      <c r="AP8" s="1620"/>
      <c r="AQ8" s="1655"/>
      <c r="AR8" s="1619" t="s">
        <v>1</v>
      </c>
      <c r="AS8" s="1620"/>
      <c r="AT8" s="1620"/>
      <c r="AU8" s="1620"/>
      <c r="AV8" s="1620"/>
      <c r="AW8" s="1620"/>
      <c r="AX8" s="1620"/>
      <c r="AY8" s="1620"/>
      <c r="AZ8" s="1620"/>
      <c r="BA8" s="1620"/>
      <c r="BB8" s="1655"/>
      <c r="BC8" s="1623" t="s">
        <v>375</v>
      </c>
      <c r="BD8" s="1658" t="s">
        <v>7</v>
      </c>
      <c r="BE8" s="1656" t="s">
        <v>8</v>
      </c>
      <c r="BF8" s="1656" t="s">
        <v>9</v>
      </c>
      <c r="BG8" s="1656" t="s">
        <v>377</v>
      </c>
      <c r="BH8" s="1660" t="s">
        <v>378</v>
      </c>
    </row>
    <row r="9" spans="1:60" ht="15.75">
      <c r="A9" s="1651"/>
      <c r="B9" s="1632"/>
      <c r="C9" s="1637"/>
      <c r="D9" s="1638"/>
      <c r="E9" s="1639"/>
      <c r="F9" s="1619" t="s">
        <v>56</v>
      </c>
      <c r="G9" s="1620"/>
      <c r="H9" s="1620"/>
      <c r="I9" s="1620"/>
      <c r="J9" s="1620"/>
      <c r="K9" s="1655"/>
      <c r="L9" s="1619" t="s">
        <v>55</v>
      </c>
      <c r="M9" s="1620"/>
      <c r="N9" s="1620"/>
      <c r="O9" s="1620"/>
      <c r="P9" s="1655"/>
      <c r="Q9" s="1619" t="s">
        <v>56</v>
      </c>
      <c r="R9" s="1620"/>
      <c r="S9" s="1620"/>
      <c r="T9" s="1620"/>
      <c r="U9" s="1620"/>
      <c r="V9" s="1655"/>
      <c r="W9" s="1619" t="s">
        <v>55</v>
      </c>
      <c r="X9" s="1620"/>
      <c r="Y9" s="1620"/>
      <c r="Z9" s="1620"/>
      <c r="AA9" s="1655"/>
      <c r="AB9" s="1624"/>
      <c r="AC9" s="1632"/>
      <c r="AD9" s="1637"/>
      <c r="AE9" s="1638"/>
      <c r="AF9" s="1639"/>
      <c r="AG9" s="1619" t="s">
        <v>56</v>
      </c>
      <c r="AH9" s="1620"/>
      <c r="AI9" s="1620"/>
      <c r="AJ9" s="1620"/>
      <c r="AK9" s="1620"/>
      <c r="AL9" s="1655"/>
      <c r="AM9" s="1619" t="s">
        <v>55</v>
      </c>
      <c r="AN9" s="1620"/>
      <c r="AO9" s="1620"/>
      <c r="AP9" s="1620"/>
      <c r="AQ9" s="1655"/>
      <c r="AR9" s="1619" t="s">
        <v>56</v>
      </c>
      <c r="AS9" s="1620"/>
      <c r="AT9" s="1620"/>
      <c r="AU9" s="1620"/>
      <c r="AV9" s="1620"/>
      <c r="AW9" s="1655"/>
      <c r="AX9" s="1619" t="s">
        <v>55</v>
      </c>
      <c r="AY9" s="1620"/>
      <c r="AZ9" s="1620"/>
      <c r="BA9" s="1620"/>
      <c r="BB9" s="1655"/>
      <c r="BC9" s="1624"/>
      <c r="BD9" s="1659"/>
      <c r="BE9" s="1657"/>
      <c r="BF9" s="1657"/>
      <c r="BG9" s="1657" t="s">
        <v>280</v>
      </c>
      <c r="BH9" s="1661"/>
    </row>
    <row r="10" spans="1:60" ht="27" customHeight="1" thickBot="1">
      <c r="A10" s="1651"/>
      <c r="B10" s="1632"/>
      <c r="C10" s="714" t="s">
        <v>78</v>
      </c>
      <c r="D10" s="713" t="s">
        <v>79</v>
      </c>
      <c r="E10" s="714" t="s">
        <v>80</v>
      </c>
      <c r="F10" s="716" t="s">
        <v>196</v>
      </c>
      <c r="G10" s="717">
        <v>6</v>
      </c>
      <c r="H10" s="717">
        <v>7</v>
      </c>
      <c r="I10" s="717">
        <v>8</v>
      </c>
      <c r="J10" s="717">
        <v>9</v>
      </c>
      <c r="K10" s="511" t="s">
        <v>278</v>
      </c>
      <c r="L10" s="716" t="s">
        <v>196</v>
      </c>
      <c r="M10" s="717">
        <v>10</v>
      </c>
      <c r="N10" s="717">
        <v>11</v>
      </c>
      <c r="O10" s="717">
        <v>12</v>
      </c>
      <c r="P10" s="511" t="s">
        <v>278</v>
      </c>
      <c r="Q10" s="716" t="s">
        <v>196</v>
      </c>
      <c r="R10" s="717">
        <v>6</v>
      </c>
      <c r="S10" s="717">
        <v>7</v>
      </c>
      <c r="T10" s="717">
        <v>8</v>
      </c>
      <c r="U10" s="717">
        <v>9</v>
      </c>
      <c r="V10" s="511" t="s">
        <v>278</v>
      </c>
      <c r="W10" s="716" t="s">
        <v>196</v>
      </c>
      <c r="X10" s="717">
        <v>10</v>
      </c>
      <c r="Y10" s="717">
        <v>11</v>
      </c>
      <c r="Z10" s="717">
        <v>12</v>
      </c>
      <c r="AA10" s="511" t="s">
        <v>278</v>
      </c>
      <c r="AB10" s="1624"/>
      <c r="AC10" s="1632"/>
      <c r="AD10" s="714" t="s">
        <v>78</v>
      </c>
      <c r="AE10" s="713" t="s">
        <v>79</v>
      </c>
      <c r="AF10" s="714" t="s">
        <v>80</v>
      </c>
      <c r="AG10" s="716" t="s">
        <v>196</v>
      </c>
      <c r="AH10" s="717">
        <v>6</v>
      </c>
      <c r="AI10" s="717">
        <v>7</v>
      </c>
      <c r="AJ10" s="717">
        <v>8</v>
      </c>
      <c r="AK10" s="717">
        <v>9</v>
      </c>
      <c r="AL10" s="511" t="s">
        <v>278</v>
      </c>
      <c r="AM10" s="716" t="s">
        <v>196</v>
      </c>
      <c r="AN10" s="717">
        <v>10</v>
      </c>
      <c r="AO10" s="717">
        <v>11</v>
      </c>
      <c r="AP10" s="717">
        <v>12</v>
      </c>
      <c r="AQ10" s="511" t="s">
        <v>278</v>
      </c>
      <c r="AR10" s="716" t="s">
        <v>196</v>
      </c>
      <c r="AS10" s="717">
        <v>6</v>
      </c>
      <c r="AT10" s="717">
        <v>7</v>
      </c>
      <c r="AU10" s="717">
        <v>8</v>
      </c>
      <c r="AV10" s="717">
        <v>9</v>
      </c>
      <c r="AW10" s="511" t="s">
        <v>278</v>
      </c>
      <c r="AX10" s="716" t="s">
        <v>196</v>
      </c>
      <c r="AY10" s="717">
        <v>10</v>
      </c>
      <c r="AZ10" s="717">
        <v>11</v>
      </c>
      <c r="BA10" s="717">
        <v>12</v>
      </c>
      <c r="BB10" s="511" t="s">
        <v>278</v>
      </c>
      <c r="BC10" s="1624"/>
      <c r="BD10" s="1659"/>
      <c r="BE10" s="1657"/>
      <c r="BF10" s="1657"/>
      <c r="BG10" s="1657"/>
      <c r="BH10" s="1661"/>
    </row>
    <row r="11" spans="1:60" ht="16.5" thickBot="1">
      <c r="A11" s="678">
        <v>1</v>
      </c>
      <c r="B11" s="683">
        <v>2</v>
      </c>
      <c r="C11" s="680">
        <v>3</v>
      </c>
      <c r="D11" s="681">
        <v>4</v>
      </c>
      <c r="E11" s="682">
        <v>5</v>
      </c>
      <c r="F11" s="681">
        <v>6</v>
      </c>
      <c r="G11" s="734">
        <v>7</v>
      </c>
      <c r="H11" s="681">
        <v>8</v>
      </c>
      <c r="I11" s="682">
        <v>9</v>
      </c>
      <c r="J11" s="681">
        <v>10</v>
      </c>
      <c r="K11" s="734">
        <v>11</v>
      </c>
      <c r="L11" s="681">
        <v>12</v>
      </c>
      <c r="M11" s="682">
        <v>13</v>
      </c>
      <c r="N11" s="681">
        <v>14</v>
      </c>
      <c r="O11" s="734">
        <v>15</v>
      </c>
      <c r="P11" s="681">
        <v>16</v>
      </c>
      <c r="Q11" s="682">
        <v>17</v>
      </c>
      <c r="R11" s="681">
        <v>18</v>
      </c>
      <c r="S11" s="734">
        <v>19</v>
      </c>
      <c r="T11" s="681">
        <v>20</v>
      </c>
      <c r="U11" s="682">
        <v>21</v>
      </c>
      <c r="V11" s="681">
        <v>22</v>
      </c>
      <c r="W11" s="734">
        <v>23</v>
      </c>
      <c r="X11" s="681">
        <v>24</v>
      </c>
      <c r="Y11" s="682">
        <v>25</v>
      </c>
      <c r="Z11" s="681">
        <v>26</v>
      </c>
      <c r="AA11" s="734">
        <v>27</v>
      </c>
      <c r="AB11" s="684">
        <v>28</v>
      </c>
      <c r="AC11" s="683">
        <v>29</v>
      </c>
      <c r="AD11" s="682">
        <v>30</v>
      </c>
      <c r="AE11" s="681">
        <v>31</v>
      </c>
      <c r="AF11" s="734">
        <v>32</v>
      </c>
      <c r="AG11" s="681">
        <v>33</v>
      </c>
      <c r="AH11" s="682">
        <v>34</v>
      </c>
      <c r="AI11" s="681">
        <v>35</v>
      </c>
      <c r="AJ11" s="734">
        <v>36</v>
      </c>
      <c r="AK11" s="681">
        <v>37</v>
      </c>
      <c r="AL11" s="682">
        <v>38</v>
      </c>
      <c r="AM11" s="681">
        <v>39</v>
      </c>
      <c r="AN11" s="734">
        <v>40</v>
      </c>
      <c r="AO11" s="681">
        <v>41</v>
      </c>
      <c r="AP11" s="682">
        <v>42</v>
      </c>
      <c r="AQ11" s="681">
        <v>43</v>
      </c>
      <c r="AR11" s="734">
        <v>44</v>
      </c>
      <c r="AS11" s="681">
        <v>45</v>
      </c>
      <c r="AT11" s="682">
        <v>46</v>
      </c>
      <c r="AU11" s="681">
        <v>47</v>
      </c>
      <c r="AV11" s="734">
        <v>48</v>
      </c>
      <c r="AW11" s="681">
        <v>49</v>
      </c>
      <c r="AX11" s="682">
        <v>50</v>
      </c>
      <c r="AY11" s="681">
        <v>51</v>
      </c>
      <c r="AZ11" s="734">
        <v>52</v>
      </c>
      <c r="BA11" s="681">
        <v>53</v>
      </c>
      <c r="BB11" s="682">
        <v>54</v>
      </c>
      <c r="BC11" s="684">
        <v>55</v>
      </c>
      <c r="BD11" s="808">
        <v>56</v>
      </c>
      <c r="BE11" s="809">
        <v>57</v>
      </c>
      <c r="BF11" s="809">
        <v>58</v>
      </c>
      <c r="BG11" s="809">
        <v>59</v>
      </c>
      <c r="BH11" s="810">
        <v>60</v>
      </c>
    </row>
    <row r="12" spans="1:60" ht="25.5" customHeight="1">
      <c r="A12" s="811" t="s">
        <v>335</v>
      </c>
      <c r="B12" s="602"/>
      <c r="C12" s="605"/>
      <c r="D12" s="792"/>
      <c r="E12" s="811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4"/>
      <c r="AC12" s="602"/>
      <c r="AD12" s="605"/>
      <c r="AE12" s="603"/>
      <c r="AF12" s="603"/>
      <c r="AG12" s="603"/>
      <c r="AH12" s="603"/>
      <c r="AI12" s="603"/>
      <c r="AJ12" s="603"/>
      <c r="AK12" s="603"/>
      <c r="AL12" s="603"/>
      <c r="AM12" s="603"/>
      <c r="AN12" s="603"/>
      <c r="AO12" s="603"/>
      <c r="AP12" s="603"/>
      <c r="AQ12" s="603"/>
      <c r="AR12" s="603"/>
      <c r="AS12" s="603"/>
      <c r="AT12" s="603"/>
      <c r="AU12" s="603"/>
      <c r="AV12" s="603"/>
      <c r="AW12" s="603"/>
      <c r="AX12" s="603"/>
      <c r="AY12" s="603"/>
      <c r="AZ12" s="603"/>
      <c r="BA12" s="603"/>
      <c r="BB12" s="603"/>
      <c r="BC12" s="604"/>
      <c r="BD12" s="602"/>
      <c r="BE12" s="603"/>
      <c r="BF12" s="603"/>
      <c r="BG12" s="603"/>
      <c r="BH12" s="604"/>
    </row>
    <row r="13" spans="1:60" ht="25.5" customHeight="1">
      <c r="A13" s="811" t="s">
        <v>310</v>
      </c>
      <c r="B13" s="602"/>
      <c r="C13" s="605"/>
      <c r="D13" s="792"/>
      <c r="E13" s="811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3"/>
      <c r="U13" s="603"/>
      <c r="V13" s="603"/>
      <c r="W13" s="603"/>
      <c r="X13" s="603"/>
      <c r="Y13" s="603"/>
      <c r="Z13" s="603"/>
      <c r="AA13" s="603"/>
      <c r="AB13" s="604"/>
      <c r="AC13" s="602"/>
      <c r="AD13" s="605"/>
      <c r="AE13" s="603"/>
      <c r="AF13" s="603"/>
      <c r="AG13" s="603"/>
      <c r="AH13" s="603"/>
      <c r="AI13" s="603"/>
      <c r="AJ13" s="603"/>
      <c r="AK13" s="603"/>
      <c r="AL13" s="603"/>
      <c r="AM13" s="603"/>
      <c r="AN13" s="603"/>
      <c r="AO13" s="603"/>
      <c r="AP13" s="603"/>
      <c r="AQ13" s="603"/>
      <c r="AR13" s="603"/>
      <c r="AS13" s="603"/>
      <c r="AT13" s="603"/>
      <c r="AU13" s="603"/>
      <c r="AV13" s="603"/>
      <c r="AW13" s="603"/>
      <c r="AX13" s="603"/>
      <c r="AY13" s="603"/>
      <c r="AZ13" s="603"/>
      <c r="BA13" s="603"/>
      <c r="BB13" s="603"/>
      <c r="BC13" s="604"/>
      <c r="BD13" s="602"/>
      <c r="BE13" s="603"/>
      <c r="BF13" s="603"/>
      <c r="BG13" s="603"/>
      <c r="BH13" s="604"/>
    </row>
    <row r="14" spans="1:60" ht="25.5" customHeight="1" thickBot="1">
      <c r="A14" s="813" t="s">
        <v>310</v>
      </c>
      <c r="B14" s="607"/>
      <c r="C14" s="610"/>
      <c r="D14" s="814"/>
      <c r="E14" s="813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B14" s="609"/>
      <c r="AC14" s="607"/>
      <c r="AD14" s="610"/>
      <c r="AE14" s="608"/>
      <c r="AF14" s="608"/>
      <c r="AG14" s="608"/>
      <c r="AH14" s="608"/>
      <c r="AI14" s="608"/>
      <c r="AJ14" s="608"/>
      <c r="AK14" s="608"/>
      <c r="AL14" s="608"/>
      <c r="AM14" s="608"/>
      <c r="AN14" s="608"/>
      <c r="AO14" s="608"/>
      <c r="AP14" s="608"/>
      <c r="AQ14" s="608"/>
      <c r="AR14" s="608"/>
      <c r="AS14" s="608"/>
      <c r="AT14" s="608"/>
      <c r="AU14" s="608"/>
      <c r="AV14" s="608"/>
      <c r="AW14" s="608"/>
      <c r="AX14" s="608"/>
      <c r="AY14" s="608"/>
      <c r="AZ14" s="608"/>
      <c r="BA14" s="608"/>
      <c r="BB14" s="608"/>
      <c r="BC14" s="609"/>
      <c r="BD14" s="607"/>
      <c r="BE14" s="608"/>
      <c r="BF14" s="608"/>
      <c r="BG14" s="608"/>
      <c r="BH14" s="609"/>
    </row>
    <row r="15" spans="1:61" ht="21.75" customHeight="1" thickBot="1">
      <c r="A15" s="815" t="s">
        <v>81</v>
      </c>
      <c r="B15" s="626"/>
      <c r="C15" s="629"/>
      <c r="D15" s="627"/>
      <c r="E15" s="652"/>
      <c r="F15" s="627"/>
      <c r="G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627"/>
      <c r="T15" s="627"/>
      <c r="U15" s="627"/>
      <c r="V15" s="627"/>
      <c r="W15" s="627"/>
      <c r="X15" s="627"/>
      <c r="Y15" s="627"/>
      <c r="Z15" s="627"/>
      <c r="AA15" s="627"/>
      <c r="AB15" s="628"/>
      <c r="AC15" s="626"/>
      <c r="AD15" s="629"/>
      <c r="AE15" s="627"/>
      <c r="AF15" s="627"/>
      <c r="AG15" s="627"/>
      <c r="AH15" s="627"/>
      <c r="AI15" s="627"/>
      <c r="AJ15" s="627"/>
      <c r="AK15" s="627"/>
      <c r="AL15" s="627"/>
      <c r="AM15" s="627"/>
      <c r="AN15" s="627"/>
      <c r="AO15" s="627"/>
      <c r="AP15" s="627"/>
      <c r="AQ15" s="627"/>
      <c r="AR15" s="627"/>
      <c r="AS15" s="627"/>
      <c r="AT15" s="627"/>
      <c r="AU15" s="627"/>
      <c r="AV15" s="627"/>
      <c r="AW15" s="627"/>
      <c r="AX15" s="627"/>
      <c r="AY15" s="627"/>
      <c r="AZ15" s="627"/>
      <c r="BA15" s="627"/>
      <c r="BB15" s="627"/>
      <c r="BC15" s="628"/>
      <c r="BD15" s="626"/>
      <c r="BE15" s="627"/>
      <c r="BF15" s="627"/>
      <c r="BG15" s="627"/>
      <c r="BH15" s="628"/>
      <c r="BI15" s="788"/>
    </row>
    <row r="16" spans="55:61" ht="15.75">
      <c r="BC16" s="812"/>
      <c r="BD16" s="812"/>
      <c r="BE16" s="812"/>
      <c r="BF16" s="812"/>
      <c r="BG16" s="812"/>
      <c r="BH16" s="812"/>
      <c r="BI16" s="520"/>
    </row>
    <row r="17" spans="4:61" ht="15.75">
      <c r="D17" s="496" t="s">
        <v>253</v>
      </c>
      <c r="V17" s="419"/>
      <c r="W17" s="419"/>
      <c r="X17" s="419"/>
      <c r="Y17" s="419"/>
      <c r="Z17" s="419"/>
      <c r="AH17" s="500"/>
      <c r="AI17" s="500"/>
      <c r="AJ17" s="500"/>
      <c r="AK17" s="500"/>
      <c r="AL17" s="500"/>
      <c r="AM17" s="500"/>
      <c r="AN17" s="500"/>
      <c r="AO17" s="500"/>
      <c r="AP17" s="500" t="s">
        <v>336</v>
      </c>
      <c r="AQ17" s="500"/>
      <c r="BC17" s="520"/>
      <c r="BD17" s="520"/>
      <c r="BE17" s="520"/>
      <c r="BF17" s="520"/>
      <c r="BG17" s="520"/>
      <c r="BH17" s="520"/>
      <c r="BI17" s="520"/>
    </row>
    <row r="18" spans="4:61" ht="15.75">
      <c r="D18" s="419" t="s">
        <v>254</v>
      </c>
      <c r="V18" s="1621"/>
      <c r="W18" s="1621"/>
      <c r="X18" s="1621"/>
      <c r="Y18" s="1621"/>
      <c r="Z18" s="1621"/>
      <c r="AA18" s="1621"/>
      <c r="AB18" s="1621"/>
      <c r="AC18" s="386"/>
      <c r="AH18" s="386"/>
      <c r="AI18" s="386"/>
      <c r="AJ18" s="386"/>
      <c r="AK18" s="386"/>
      <c r="AL18" s="386"/>
      <c r="AM18" s="386"/>
      <c r="AN18" s="386"/>
      <c r="AO18" s="386"/>
      <c r="AP18" s="386" t="s">
        <v>337</v>
      </c>
      <c r="AQ18" s="386"/>
      <c r="AR18" s="389"/>
      <c r="AS18" s="389"/>
      <c r="AT18" s="389"/>
      <c r="AU18" s="389"/>
      <c r="BC18" s="520"/>
      <c r="BD18" s="520"/>
      <c r="BE18" s="520"/>
      <c r="BF18" s="520"/>
      <c r="BG18" s="520"/>
      <c r="BH18" s="520"/>
      <c r="BI18" s="520"/>
    </row>
    <row r="19" spans="22:61" ht="15.75">
      <c r="V19" s="1360"/>
      <c r="W19" s="1360"/>
      <c r="X19" s="1360"/>
      <c r="Y19" s="1360"/>
      <c r="Z19" s="1360"/>
      <c r="AA19" s="1360"/>
      <c r="AB19" s="1360"/>
      <c r="AC19" s="500"/>
      <c r="AH19" s="500"/>
      <c r="AI19" s="500"/>
      <c r="AJ19" s="500"/>
      <c r="AK19" s="500"/>
      <c r="AL19" s="500"/>
      <c r="AM19" s="500"/>
      <c r="AN19" s="500"/>
      <c r="AO19" s="500"/>
      <c r="AP19" s="500" t="s">
        <v>256</v>
      </c>
      <c r="AQ19" s="500"/>
      <c r="AR19" s="419"/>
      <c r="AS19" s="419"/>
      <c r="AT19" s="419"/>
      <c r="AU19" s="419"/>
      <c r="AV19" s="419"/>
      <c r="AW19" s="419"/>
      <c r="AX19" s="500"/>
      <c r="AY19" s="500"/>
      <c r="AZ19" s="500"/>
      <c r="BA19" s="500"/>
      <c r="BC19" s="520"/>
      <c r="BD19" s="520"/>
      <c r="BE19" s="520"/>
      <c r="BF19" s="520"/>
      <c r="BG19" s="520"/>
      <c r="BH19" s="520"/>
      <c r="BI19" s="520"/>
    </row>
  </sheetData>
  <sheetProtection/>
  <mergeCells count="32">
    <mergeCell ref="BH8:BH10"/>
    <mergeCell ref="A7:A10"/>
    <mergeCell ref="B8:B10"/>
    <mergeCell ref="AB8:AB10"/>
    <mergeCell ref="AC8:AC10"/>
    <mergeCell ref="AD8:AF9"/>
    <mergeCell ref="B7:AB7"/>
    <mergeCell ref="AG8:AQ8"/>
    <mergeCell ref="AC7:BC7"/>
    <mergeCell ref="AX9:BB9"/>
    <mergeCell ref="AW1:BE1"/>
    <mergeCell ref="A3:BC3"/>
    <mergeCell ref="A4:BC4"/>
    <mergeCell ref="F8:P8"/>
    <mergeCell ref="Q8:AA8"/>
    <mergeCell ref="BD8:BD10"/>
    <mergeCell ref="BE8:BE10"/>
    <mergeCell ref="BD7:BH7"/>
    <mergeCell ref="AR8:BB8"/>
    <mergeCell ref="AR9:AW9"/>
    <mergeCell ref="BG8:BG10"/>
    <mergeCell ref="AG9:AL9"/>
    <mergeCell ref="V19:AB19"/>
    <mergeCell ref="V18:AB18"/>
    <mergeCell ref="Q9:V9"/>
    <mergeCell ref="W9:AA9"/>
    <mergeCell ref="C8:E9"/>
    <mergeCell ref="F9:K9"/>
    <mergeCell ref="L9:P9"/>
    <mergeCell ref="AM9:AQ9"/>
    <mergeCell ref="BC8:BC10"/>
    <mergeCell ref="BF8:BF10"/>
  </mergeCells>
  <printOptions/>
  <pageMargins left="0.24" right="0.25" top="0.45" bottom="1" header="0.37" footer="0.5"/>
  <pageSetup horizontalDpi="600" verticalDpi="600" orientation="landscape" paperSize="9" scale="8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73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2.28125" style="496" customWidth="1"/>
    <col min="2" max="2" width="24.8515625" style="496" customWidth="1"/>
    <col min="3" max="3" width="6.57421875" style="496" customWidth="1"/>
    <col min="4" max="4" width="5.57421875" style="496" customWidth="1"/>
    <col min="5" max="5" width="5.8515625" style="496" customWidth="1"/>
    <col min="6" max="7" width="6.57421875" style="496" customWidth="1"/>
    <col min="8" max="8" width="6.421875" style="496" customWidth="1"/>
    <col min="9" max="12" width="6.57421875" style="496" customWidth="1"/>
    <col min="13" max="13" width="7.28125" style="496" customWidth="1"/>
    <col min="14" max="14" width="7.57421875" style="496" customWidth="1"/>
    <col min="15" max="17" width="6.57421875" style="496" customWidth="1"/>
    <col min="18" max="18" width="5.8515625" style="496" customWidth="1"/>
    <col min="19" max="20" width="6.57421875" style="496" customWidth="1"/>
    <col min="21" max="21" width="5.140625" style="496" hidden="1" customWidth="1"/>
    <col min="22" max="22" width="5.8515625" style="496" hidden="1" customWidth="1"/>
    <col min="23" max="23" width="5.7109375" style="496" customWidth="1"/>
    <col min="24" max="16384" width="9.421875" style="496" customWidth="1"/>
  </cols>
  <sheetData>
    <row r="1" spans="1:20" ht="18.75">
      <c r="A1" s="1359" t="s">
        <v>334</v>
      </c>
      <c r="B1" s="1359"/>
      <c r="C1" s="1359"/>
      <c r="G1" s="419"/>
      <c r="I1" s="1360" t="s">
        <v>338</v>
      </c>
      <c r="J1" s="1360"/>
      <c r="K1" s="1360"/>
      <c r="L1" s="1360"/>
      <c r="M1" s="1360"/>
      <c r="R1" s="1423" t="s">
        <v>145</v>
      </c>
      <c r="S1" s="1423"/>
      <c r="T1" s="1423"/>
    </row>
    <row r="2" spans="1:3" ht="18.75">
      <c r="A2" s="1359" t="s">
        <v>339</v>
      </c>
      <c r="B2" s="1359"/>
      <c r="C2" s="1359"/>
    </row>
    <row r="3" spans="1:23" ht="18.75">
      <c r="A3" s="1359" t="s">
        <v>144</v>
      </c>
      <c r="B3" s="1359"/>
      <c r="C3" s="1359"/>
      <c r="D3" s="1359"/>
      <c r="E3" s="1359"/>
      <c r="F3" s="1359"/>
      <c r="G3" s="1359"/>
      <c r="H3" s="1359"/>
      <c r="I3" s="1359"/>
      <c r="J3" s="1359"/>
      <c r="K3" s="1359"/>
      <c r="L3" s="1359"/>
      <c r="M3" s="1359"/>
      <c r="N3" s="1359"/>
      <c r="O3" s="1359"/>
      <c r="P3" s="1359"/>
      <c r="Q3" s="1359"/>
      <c r="R3" s="1359"/>
      <c r="S3" s="1359"/>
      <c r="T3" s="1359"/>
      <c r="U3" s="454"/>
      <c r="V3" s="454"/>
      <c r="W3" s="454"/>
    </row>
    <row r="4" spans="1:23" ht="18.75">
      <c r="A4" s="1359" t="s">
        <v>431</v>
      </c>
      <c r="B4" s="1359"/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1359"/>
      <c r="S4" s="1359"/>
      <c r="T4" s="1359"/>
      <c r="U4" s="454"/>
      <c r="V4" s="454"/>
      <c r="W4" s="454"/>
    </row>
    <row r="5" ht="12" customHeight="1" thickBot="1"/>
    <row r="6" spans="1:20" s="2" customFormat="1" ht="27.75" customHeight="1">
      <c r="A6" s="1396" t="s">
        <v>53</v>
      </c>
      <c r="B6" s="1398" t="s">
        <v>47</v>
      </c>
      <c r="C6" s="1411" t="s">
        <v>450</v>
      </c>
      <c r="D6" s="1412"/>
      <c r="E6" s="1412"/>
      <c r="F6" s="1413"/>
      <c r="G6" s="1413"/>
      <c r="H6" s="1418" t="s">
        <v>451</v>
      </c>
      <c r="I6" s="1412"/>
      <c r="J6" s="1419"/>
      <c r="K6" s="1418" t="s">
        <v>48</v>
      </c>
      <c r="L6" s="1412"/>
      <c r="M6" s="1412"/>
      <c r="N6" s="1419"/>
      <c r="O6" s="1420" t="s">
        <v>14</v>
      </c>
      <c r="P6" s="1412"/>
      <c r="Q6" s="1412"/>
      <c r="R6" s="1412"/>
      <c r="S6" s="1413"/>
      <c r="T6" s="1419"/>
    </row>
    <row r="7" spans="1:20" s="2" customFormat="1" ht="27" customHeight="1">
      <c r="A7" s="1397"/>
      <c r="B7" s="1399"/>
      <c r="C7" s="1401" t="s">
        <v>49</v>
      </c>
      <c r="D7" s="1403" t="s">
        <v>50</v>
      </c>
      <c r="E7" s="1403" t="s">
        <v>188</v>
      </c>
      <c r="F7" s="1408" t="s">
        <v>168</v>
      </c>
      <c r="G7" s="1409"/>
      <c r="H7" s="1405" t="s">
        <v>49</v>
      </c>
      <c r="I7" s="1403" t="s">
        <v>50</v>
      </c>
      <c r="J7" s="1415" t="s">
        <v>168</v>
      </c>
      <c r="K7" s="1405" t="s">
        <v>82</v>
      </c>
      <c r="L7" s="1422"/>
      <c r="M7" s="1422"/>
      <c r="N7" s="1415" t="s">
        <v>83</v>
      </c>
      <c r="O7" s="1405" t="s">
        <v>49</v>
      </c>
      <c r="P7" s="1403" t="s">
        <v>51</v>
      </c>
      <c r="Q7" s="1403"/>
      <c r="R7" s="1403" t="s">
        <v>188</v>
      </c>
      <c r="S7" s="1408" t="s">
        <v>168</v>
      </c>
      <c r="T7" s="1409"/>
    </row>
    <row r="8" spans="1:20" s="2" customFormat="1" ht="28.5" customHeight="1" thickBot="1">
      <c r="A8" s="1397"/>
      <c r="B8" s="1400"/>
      <c r="C8" s="1402"/>
      <c r="D8" s="1404"/>
      <c r="E8" s="1404"/>
      <c r="F8" s="198" t="s">
        <v>189</v>
      </c>
      <c r="G8" s="299" t="s">
        <v>52</v>
      </c>
      <c r="H8" s="1406"/>
      <c r="I8" s="1404"/>
      <c r="J8" s="1416"/>
      <c r="K8" s="291" t="s">
        <v>49</v>
      </c>
      <c r="L8" s="198" t="s">
        <v>50</v>
      </c>
      <c r="M8" s="198" t="s">
        <v>169</v>
      </c>
      <c r="N8" s="1421"/>
      <c r="O8" s="1407"/>
      <c r="P8" s="16" t="s">
        <v>49</v>
      </c>
      <c r="Q8" s="16" t="s">
        <v>192</v>
      </c>
      <c r="R8" s="1410"/>
      <c r="S8" s="16" t="s">
        <v>189</v>
      </c>
      <c r="T8" s="368" t="s">
        <v>52</v>
      </c>
    </row>
    <row r="9" spans="1:20" s="35" customFormat="1" ht="12" thickBot="1">
      <c r="A9" s="22">
        <v>1</v>
      </c>
      <c r="B9" s="22">
        <v>2</v>
      </c>
      <c r="C9" s="25">
        <v>3</v>
      </c>
      <c r="D9" s="24">
        <v>4</v>
      </c>
      <c r="E9" s="25">
        <v>5</v>
      </c>
      <c r="F9" s="24">
        <v>6</v>
      </c>
      <c r="G9" s="28">
        <v>7</v>
      </c>
      <c r="H9" s="23">
        <v>8</v>
      </c>
      <c r="I9" s="24">
        <v>9</v>
      </c>
      <c r="J9" s="212">
        <v>10</v>
      </c>
      <c r="K9" s="27">
        <v>11</v>
      </c>
      <c r="L9" s="25">
        <v>12</v>
      </c>
      <c r="M9" s="24">
        <v>13</v>
      </c>
      <c r="N9" s="25">
        <v>14</v>
      </c>
      <c r="O9" s="169">
        <v>15</v>
      </c>
      <c r="P9" s="25">
        <v>16</v>
      </c>
      <c r="Q9" s="24">
        <v>17</v>
      </c>
      <c r="R9" s="25">
        <v>18</v>
      </c>
      <c r="S9" s="24">
        <v>19</v>
      </c>
      <c r="T9" s="26">
        <v>20</v>
      </c>
    </row>
    <row r="10" spans="1:20" ht="16.5" thickBot="1">
      <c r="A10" s="15">
        <v>1</v>
      </c>
      <c r="B10" s="14" t="s">
        <v>15</v>
      </c>
      <c r="C10" s="43">
        <f>SUM(C11:C26)</f>
        <v>0</v>
      </c>
      <c r="D10" s="44">
        <f aca="true" t="shared" si="0" ref="D10:T10">SUM(D11:D26)</f>
        <v>0</v>
      </c>
      <c r="E10" s="45">
        <f t="shared" si="0"/>
        <v>0</v>
      </c>
      <c r="F10" s="44">
        <f t="shared" si="0"/>
        <v>0</v>
      </c>
      <c r="G10" s="46">
        <f t="shared" si="0"/>
        <v>0</v>
      </c>
      <c r="H10" s="43">
        <f t="shared" si="0"/>
        <v>0</v>
      </c>
      <c r="I10" s="44">
        <f t="shared" si="0"/>
        <v>0</v>
      </c>
      <c r="J10" s="47">
        <f t="shared" si="0"/>
        <v>0</v>
      </c>
      <c r="K10" s="48">
        <f t="shared" si="0"/>
        <v>0</v>
      </c>
      <c r="L10" s="49">
        <f t="shared" si="0"/>
        <v>0</v>
      </c>
      <c r="M10" s="44">
        <f t="shared" si="0"/>
        <v>0</v>
      </c>
      <c r="N10" s="47">
        <f t="shared" si="0"/>
        <v>0</v>
      </c>
      <c r="O10" s="48">
        <f t="shared" si="0"/>
        <v>0</v>
      </c>
      <c r="P10" s="45">
        <f t="shared" si="0"/>
        <v>0</v>
      </c>
      <c r="Q10" s="49">
        <f t="shared" si="0"/>
        <v>0</v>
      </c>
      <c r="R10" s="44">
        <f t="shared" si="0"/>
        <v>0</v>
      </c>
      <c r="S10" s="44">
        <f t="shared" si="0"/>
        <v>0</v>
      </c>
      <c r="T10" s="46">
        <f t="shared" si="0"/>
        <v>0</v>
      </c>
    </row>
    <row r="11" spans="1:20" ht="15" customHeight="1">
      <c r="A11" s="51"/>
      <c r="B11" s="8" t="s">
        <v>16</v>
      </c>
      <c r="C11" s="52">
        <f aca="true" t="shared" si="1" ref="C11:C24">SUM(D11:G11)</f>
        <v>0</v>
      </c>
      <c r="D11" s="53"/>
      <c r="E11" s="54"/>
      <c r="F11" s="53"/>
      <c r="G11" s="55"/>
      <c r="H11" s="56">
        <f aca="true" t="shared" si="2" ref="H11:H24">SUM(I11:J11)</f>
        <v>0</v>
      </c>
      <c r="I11" s="53"/>
      <c r="J11" s="58"/>
      <c r="K11" s="59">
        <f>SUM(L11:M11)</f>
        <v>0</v>
      </c>
      <c r="L11" s="60"/>
      <c r="M11" s="61"/>
      <c r="N11" s="62"/>
      <c r="O11" s="63">
        <f>SUM(R11:T11)+P11</f>
        <v>0</v>
      </c>
      <c r="P11" s="62"/>
      <c r="Q11" s="60"/>
      <c r="R11" s="61"/>
      <c r="S11" s="60"/>
      <c r="T11" s="64"/>
    </row>
    <row r="12" spans="1:20" ht="15" customHeight="1">
      <c r="A12" s="65"/>
      <c r="B12" s="9" t="s">
        <v>17</v>
      </c>
      <c r="C12" s="66">
        <f t="shared" si="1"/>
        <v>0</v>
      </c>
      <c r="D12" s="67"/>
      <c r="E12" s="68"/>
      <c r="F12" s="67"/>
      <c r="G12" s="69"/>
      <c r="H12" s="66">
        <f t="shared" si="2"/>
        <v>0</v>
      </c>
      <c r="I12" s="67"/>
      <c r="J12" s="70"/>
      <c r="K12" s="71">
        <f aca="true" t="shared" si="3" ref="K12:K21">SUM(L12:M12)</f>
        <v>0</v>
      </c>
      <c r="L12" s="72"/>
      <c r="M12" s="73"/>
      <c r="N12" s="74"/>
      <c r="O12" s="75">
        <f aca="true" t="shared" si="4" ref="O12:O21">SUM(R12:T12)+P12</f>
        <v>0</v>
      </c>
      <c r="P12" s="74"/>
      <c r="Q12" s="72"/>
      <c r="R12" s="73"/>
      <c r="S12" s="72"/>
      <c r="T12" s="77"/>
    </row>
    <row r="13" spans="1:20" ht="15" customHeight="1">
      <c r="A13" s="65"/>
      <c r="B13" s="9" t="s">
        <v>18</v>
      </c>
      <c r="C13" s="66">
        <f t="shared" si="1"/>
        <v>0</v>
      </c>
      <c r="D13" s="67"/>
      <c r="E13" s="68"/>
      <c r="F13" s="67"/>
      <c r="G13" s="69"/>
      <c r="H13" s="66">
        <f t="shared" si="2"/>
        <v>0</v>
      </c>
      <c r="I13" s="67"/>
      <c r="J13" s="70"/>
      <c r="K13" s="71">
        <f t="shared" si="3"/>
        <v>0</v>
      </c>
      <c r="L13" s="72"/>
      <c r="M13" s="73"/>
      <c r="N13" s="74"/>
      <c r="O13" s="75">
        <f t="shared" si="4"/>
        <v>0</v>
      </c>
      <c r="P13" s="74"/>
      <c r="Q13" s="72"/>
      <c r="R13" s="73"/>
      <c r="S13" s="72"/>
      <c r="T13" s="77"/>
    </row>
    <row r="14" spans="1:20" ht="15" customHeight="1">
      <c r="A14" s="65"/>
      <c r="B14" s="9" t="s">
        <v>19</v>
      </c>
      <c r="C14" s="66">
        <f t="shared" si="1"/>
        <v>0</v>
      </c>
      <c r="D14" s="67"/>
      <c r="E14" s="68"/>
      <c r="F14" s="67"/>
      <c r="G14" s="69"/>
      <c r="H14" s="66">
        <f t="shared" si="2"/>
        <v>0</v>
      </c>
      <c r="I14" s="67"/>
      <c r="J14" s="70"/>
      <c r="K14" s="71">
        <f t="shared" si="3"/>
        <v>0</v>
      </c>
      <c r="L14" s="72"/>
      <c r="M14" s="73"/>
      <c r="N14" s="74"/>
      <c r="O14" s="75">
        <f t="shared" si="4"/>
        <v>0</v>
      </c>
      <c r="P14" s="74"/>
      <c r="Q14" s="72"/>
      <c r="R14" s="73"/>
      <c r="S14" s="72"/>
      <c r="T14" s="77"/>
    </row>
    <row r="15" spans="1:20" ht="15" customHeight="1">
      <c r="A15" s="65"/>
      <c r="B15" s="9" t="s">
        <v>20</v>
      </c>
      <c r="C15" s="66">
        <f t="shared" si="1"/>
        <v>0</v>
      </c>
      <c r="D15" s="67"/>
      <c r="E15" s="68"/>
      <c r="F15" s="67"/>
      <c r="G15" s="69"/>
      <c r="H15" s="66">
        <f t="shared" si="2"/>
        <v>0</v>
      </c>
      <c r="I15" s="67"/>
      <c r="J15" s="70"/>
      <c r="K15" s="71">
        <f t="shared" si="3"/>
        <v>0</v>
      </c>
      <c r="L15" s="72"/>
      <c r="M15" s="73"/>
      <c r="N15" s="74"/>
      <c r="O15" s="75">
        <f t="shared" si="4"/>
        <v>0</v>
      </c>
      <c r="P15" s="74"/>
      <c r="Q15" s="72"/>
      <c r="R15" s="73"/>
      <c r="S15" s="72"/>
      <c r="T15" s="77"/>
    </row>
    <row r="16" spans="1:20" ht="15" customHeight="1">
      <c r="A16" s="65"/>
      <c r="B16" s="9" t="s">
        <v>43</v>
      </c>
      <c r="C16" s="66">
        <f t="shared" si="1"/>
        <v>0</v>
      </c>
      <c r="D16" s="67"/>
      <c r="E16" s="68"/>
      <c r="F16" s="67"/>
      <c r="G16" s="69"/>
      <c r="H16" s="66">
        <f t="shared" si="2"/>
        <v>0</v>
      </c>
      <c r="I16" s="67"/>
      <c r="J16" s="70"/>
      <c r="K16" s="71">
        <f t="shared" si="3"/>
        <v>0</v>
      </c>
      <c r="L16" s="72"/>
      <c r="M16" s="73"/>
      <c r="N16" s="74"/>
      <c r="O16" s="75">
        <f t="shared" si="4"/>
        <v>0</v>
      </c>
      <c r="P16" s="74"/>
      <c r="Q16" s="72"/>
      <c r="R16" s="73"/>
      <c r="S16" s="72"/>
      <c r="T16" s="77"/>
    </row>
    <row r="17" spans="1:20" ht="15" customHeight="1">
      <c r="A17" s="65"/>
      <c r="B17" s="9" t="s">
        <v>42</v>
      </c>
      <c r="C17" s="66">
        <f t="shared" si="1"/>
        <v>0</v>
      </c>
      <c r="D17" s="67"/>
      <c r="E17" s="68"/>
      <c r="F17" s="67"/>
      <c r="G17" s="69"/>
      <c r="H17" s="66">
        <f t="shared" si="2"/>
        <v>0</v>
      </c>
      <c r="I17" s="67"/>
      <c r="J17" s="70"/>
      <c r="K17" s="71">
        <f t="shared" si="3"/>
        <v>0</v>
      </c>
      <c r="L17" s="72"/>
      <c r="M17" s="73"/>
      <c r="N17" s="74"/>
      <c r="O17" s="75">
        <f t="shared" si="4"/>
        <v>0</v>
      </c>
      <c r="P17" s="74"/>
      <c r="Q17" s="72"/>
      <c r="R17" s="73"/>
      <c r="S17" s="72"/>
      <c r="T17" s="77"/>
    </row>
    <row r="18" spans="1:20" ht="15" customHeight="1">
      <c r="A18" s="65"/>
      <c r="B18" s="9" t="s">
        <v>21</v>
      </c>
      <c r="C18" s="66">
        <f t="shared" si="1"/>
        <v>0</v>
      </c>
      <c r="D18" s="67"/>
      <c r="E18" s="68"/>
      <c r="F18" s="67"/>
      <c r="G18" s="69"/>
      <c r="H18" s="66">
        <f t="shared" si="2"/>
        <v>0</v>
      </c>
      <c r="I18" s="67"/>
      <c r="J18" s="70"/>
      <c r="K18" s="71">
        <f t="shared" si="3"/>
        <v>0</v>
      </c>
      <c r="L18" s="72"/>
      <c r="M18" s="73"/>
      <c r="N18" s="74"/>
      <c r="O18" s="75">
        <f t="shared" si="4"/>
        <v>0</v>
      </c>
      <c r="P18" s="74"/>
      <c r="Q18" s="72"/>
      <c r="R18" s="73"/>
      <c r="S18" s="72"/>
      <c r="T18" s="77"/>
    </row>
    <row r="19" spans="1:20" ht="15" customHeight="1">
      <c r="A19" s="65"/>
      <c r="B19" s="9" t="s">
        <v>71</v>
      </c>
      <c r="C19" s="66">
        <f>SUM(D19:G19)</f>
        <v>0</v>
      </c>
      <c r="D19" s="67"/>
      <c r="E19" s="68"/>
      <c r="F19" s="67"/>
      <c r="G19" s="69"/>
      <c r="H19" s="66">
        <f>SUM(I19:J19)</f>
        <v>0</v>
      </c>
      <c r="I19" s="67"/>
      <c r="J19" s="70"/>
      <c r="K19" s="71">
        <f>SUM(L19:M19)</f>
        <v>0</v>
      </c>
      <c r="L19" s="72"/>
      <c r="M19" s="73"/>
      <c r="N19" s="74"/>
      <c r="O19" s="75">
        <f>SUM(R19:T19)+P19</f>
        <v>0</v>
      </c>
      <c r="P19" s="74"/>
      <c r="Q19" s="72"/>
      <c r="R19" s="73"/>
      <c r="S19" s="72"/>
      <c r="T19" s="77"/>
    </row>
    <row r="20" spans="1:20" ht="15" customHeight="1">
      <c r="A20" s="65"/>
      <c r="B20" s="9" t="s">
        <v>44</v>
      </c>
      <c r="C20" s="66">
        <f>SUM(D20:G20)</f>
        <v>0</v>
      </c>
      <c r="D20" s="67"/>
      <c r="E20" s="68"/>
      <c r="F20" s="67"/>
      <c r="G20" s="69"/>
      <c r="H20" s="66">
        <f>SUM(I20:J20)</f>
        <v>0</v>
      </c>
      <c r="I20" s="67"/>
      <c r="J20" s="70"/>
      <c r="K20" s="71">
        <f>SUM(L20:M20)</f>
        <v>0</v>
      </c>
      <c r="L20" s="72"/>
      <c r="M20" s="73"/>
      <c r="N20" s="74"/>
      <c r="O20" s="75">
        <f>SUM(R20:T20)+P20</f>
        <v>0</v>
      </c>
      <c r="P20" s="74"/>
      <c r="Q20" s="72"/>
      <c r="R20" s="73"/>
      <c r="S20" s="72"/>
      <c r="T20" s="77"/>
    </row>
    <row r="21" spans="1:20" ht="15" customHeight="1">
      <c r="A21" s="65"/>
      <c r="B21" s="9" t="s">
        <v>22</v>
      </c>
      <c r="C21" s="66">
        <f t="shared" si="1"/>
        <v>0</v>
      </c>
      <c r="D21" s="67"/>
      <c r="E21" s="68"/>
      <c r="F21" s="67"/>
      <c r="G21" s="69"/>
      <c r="H21" s="66">
        <f t="shared" si="2"/>
        <v>0</v>
      </c>
      <c r="I21" s="67"/>
      <c r="J21" s="70"/>
      <c r="K21" s="71">
        <f t="shared" si="3"/>
        <v>0</v>
      </c>
      <c r="L21" s="72"/>
      <c r="M21" s="73"/>
      <c r="N21" s="74"/>
      <c r="O21" s="75">
        <f t="shared" si="4"/>
        <v>0</v>
      </c>
      <c r="P21" s="74"/>
      <c r="Q21" s="72"/>
      <c r="R21" s="73"/>
      <c r="S21" s="72"/>
      <c r="T21" s="77"/>
    </row>
    <row r="22" spans="1:20" ht="15" customHeight="1">
      <c r="A22" s="78"/>
      <c r="B22" s="10" t="s">
        <v>23</v>
      </c>
      <c r="C22" s="66">
        <f t="shared" si="1"/>
        <v>0</v>
      </c>
      <c r="D22" s="67"/>
      <c r="E22" s="68"/>
      <c r="F22" s="67"/>
      <c r="G22" s="69"/>
      <c r="H22" s="66">
        <f t="shared" si="2"/>
        <v>0</v>
      </c>
      <c r="I22" s="67"/>
      <c r="J22" s="70"/>
      <c r="K22" s="71">
        <f>SUM(L22:M22)</f>
        <v>0</v>
      </c>
      <c r="L22" s="72"/>
      <c r="M22" s="73"/>
      <c r="N22" s="74"/>
      <c r="O22" s="75">
        <f>SUM(R22:T22)+P22</f>
        <v>0</v>
      </c>
      <c r="P22" s="74"/>
      <c r="Q22" s="72"/>
      <c r="R22" s="73"/>
      <c r="S22" s="72"/>
      <c r="T22" s="77"/>
    </row>
    <row r="23" spans="1:20" ht="15" customHeight="1">
      <c r="A23" s="160"/>
      <c r="B23" s="9" t="s">
        <v>190</v>
      </c>
      <c r="C23" s="66">
        <f t="shared" si="1"/>
        <v>0</v>
      </c>
      <c r="D23" s="67"/>
      <c r="E23" s="68"/>
      <c r="F23" s="67"/>
      <c r="G23" s="69"/>
      <c r="H23" s="66">
        <f t="shared" si="2"/>
        <v>0</v>
      </c>
      <c r="I23" s="67"/>
      <c r="J23" s="70"/>
      <c r="K23" s="71">
        <f>SUM(L23:M23)</f>
        <v>0</v>
      </c>
      <c r="L23" s="72"/>
      <c r="M23" s="73"/>
      <c r="N23" s="74"/>
      <c r="O23" s="75">
        <f>SUM(R23:T23)+P23</f>
        <v>0</v>
      </c>
      <c r="P23" s="74"/>
      <c r="Q23" s="72"/>
      <c r="R23" s="73"/>
      <c r="S23" s="72"/>
      <c r="T23" s="77"/>
    </row>
    <row r="24" spans="1:20" ht="15" customHeight="1">
      <c r="A24" s="160"/>
      <c r="B24" s="9" t="s">
        <v>191</v>
      </c>
      <c r="C24" s="66">
        <f t="shared" si="1"/>
        <v>0</v>
      </c>
      <c r="D24" s="67"/>
      <c r="E24" s="68"/>
      <c r="F24" s="67"/>
      <c r="G24" s="69"/>
      <c r="H24" s="66">
        <f t="shared" si="2"/>
        <v>0</v>
      </c>
      <c r="I24" s="67"/>
      <c r="J24" s="70"/>
      <c r="K24" s="71">
        <f>SUM(L24:M24)</f>
        <v>0</v>
      </c>
      <c r="L24" s="72"/>
      <c r="M24" s="73"/>
      <c r="N24" s="74"/>
      <c r="O24" s="75">
        <f>SUM(R24:T24)+P24</f>
        <v>0</v>
      </c>
      <c r="P24" s="74"/>
      <c r="Q24" s="72"/>
      <c r="R24" s="73"/>
      <c r="S24" s="72"/>
      <c r="T24" s="77"/>
    </row>
    <row r="25" spans="1:20" ht="15" customHeight="1">
      <c r="A25" s="160"/>
      <c r="B25" s="9" t="s">
        <v>70</v>
      </c>
      <c r="C25" s="66">
        <f>SUM(D25:G25)</f>
        <v>0</v>
      </c>
      <c r="D25" s="67"/>
      <c r="E25" s="68"/>
      <c r="F25" s="67"/>
      <c r="G25" s="69"/>
      <c r="H25" s="66">
        <f>SUM(I25:J25)</f>
        <v>0</v>
      </c>
      <c r="I25" s="67"/>
      <c r="J25" s="70"/>
      <c r="K25" s="71">
        <f>SUM(L25:M25)</f>
        <v>0</v>
      </c>
      <c r="L25" s="72"/>
      <c r="M25" s="73"/>
      <c r="N25" s="74"/>
      <c r="O25" s="75">
        <f>SUM(R25:T25)+P25</f>
        <v>0</v>
      </c>
      <c r="P25" s="74"/>
      <c r="Q25" s="72"/>
      <c r="R25" s="73"/>
      <c r="S25" s="72"/>
      <c r="T25" s="77"/>
    </row>
    <row r="26" spans="1:20" ht="15" customHeight="1" thickBot="1">
      <c r="A26" s="160"/>
      <c r="B26" s="9" t="s">
        <v>72</v>
      </c>
      <c r="C26" s="66">
        <f>SUM(D26:G26)</f>
        <v>0</v>
      </c>
      <c r="D26" s="67"/>
      <c r="E26" s="68"/>
      <c r="F26" s="67"/>
      <c r="G26" s="69"/>
      <c r="H26" s="66">
        <f>SUM(I26:J26)</f>
        <v>0</v>
      </c>
      <c r="I26" s="67"/>
      <c r="J26" s="70"/>
      <c r="K26" s="71">
        <f>SUM(L26:M26)</f>
        <v>0</v>
      </c>
      <c r="L26" s="72"/>
      <c r="M26" s="73"/>
      <c r="N26" s="74"/>
      <c r="O26" s="75">
        <f>SUM(R26:T26)+P26</f>
        <v>0</v>
      </c>
      <c r="P26" s="74"/>
      <c r="Q26" s="72"/>
      <c r="R26" s="73"/>
      <c r="S26" s="72"/>
      <c r="T26" s="77"/>
    </row>
    <row r="27" spans="1:20" ht="15" customHeight="1" thickBot="1">
      <c r="A27" s="15">
        <v>2</v>
      </c>
      <c r="B27" s="14" t="s">
        <v>46</v>
      </c>
      <c r="C27" s="43">
        <f aca="true" t="shared" si="5" ref="C27:T27">SUM(C28:C32)</f>
        <v>0</v>
      </c>
      <c r="D27" s="44">
        <f t="shared" si="5"/>
        <v>0</v>
      </c>
      <c r="E27" s="45">
        <f t="shared" si="5"/>
        <v>0</v>
      </c>
      <c r="F27" s="44">
        <f t="shared" si="5"/>
        <v>0</v>
      </c>
      <c r="G27" s="46">
        <f t="shared" si="5"/>
        <v>0</v>
      </c>
      <c r="H27" s="43">
        <f t="shared" si="5"/>
        <v>0</v>
      </c>
      <c r="I27" s="44">
        <f t="shared" si="5"/>
        <v>0</v>
      </c>
      <c r="J27" s="47">
        <f t="shared" si="5"/>
        <v>0</v>
      </c>
      <c r="K27" s="48">
        <f t="shared" si="5"/>
        <v>0</v>
      </c>
      <c r="L27" s="49">
        <f t="shared" si="5"/>
        <v>0</v>
      </c>
      <c r="M27" s="44">
        <f t="shared" si="5"/>
        <v>0</v>
      </c>
      <c r="N27" s="47">
        <f t="shared" si="5"/>
        <v>0</v>
      </c>
      <c r="O27" s="48">
        <f t="shared" si="5"/>
        <v>0</v>
      </c>
      <c r="P27" s="45">
        <f t="shared" si="5"/>
        <v>0</v>
      </c>
      <c r="Q27" s="49">
        <f t="shared" si="5"/>
        <v>0</v>
      </c>
      <c r="R27" s="44">
        <f t="shared" si="5"/>
        <v>0</v>
      </c>
      <c r="S27" s="44">
        <f t="shared" si="5"/>
        <v>0</v>
      </c>
      <c r="T27" s="46">
        <f t="shared" si="5"/>
        <v>0</v>
      </c>
    </row>
    <row r="28" spans="1:22" ht="15" customHeight="1">
      <c r="A28" s="65"/>
      <c r="B28" s="9" t="s">
        <v>57</v>
      </c>
      <c r="C28" s="66">
        <f>SUM(D28:G28)</f>
        <v>0</v>
      </c>
      <c r="D28" s="67"/>
      <c r="E28" s="68"/>
      <c r="F28" s="67"/>
      <c r="G28" s="69"/>
      <c r="H28" s="66">
        <f>SUM(I28:J28)</f>
        <v>0</v>
      </c>
      <c r="I28" s="67"/>
      <c r="J28" s="70"/>
      <c r="K28" s="71">
        <f>SUM(L28:M28)</f>
        <v>0</v>
      </c>
      <c r="L28" s="72"/>
      <c r="M28" s="73"/>
      <c r="N28" s="74"/>
      <c r="O28" s="75">
        <f>SUM(R28:T28)+P28</f>
        <v>0</v>
      </c>
      <c r="P28" s="74"/>
      <c r="Q28" s="72"/>
      <c r="R28" s="73"/>
      <c r="S28" s="72"/>
      <c r="T28" s="77"/>
      <c r="U28" s="520"/>
      <c r="V28" s="520"/>
    </row>
    <row r="29" spans="1:22" ht="15" customHeight="1">
      <c r="A29" s="65"/>
      <c r="B29" s="9" t="s">
        <v>58</v>
      </c>
      <c r="C29" s="66">
        <f>SUM(D29:G29)</f>
        <v>0</v>
      </c>
      <c r="D29" s="67"/>
      <c r="E29" s="68"/>
      <c r="F29" s="67"/>
      <c r="G29" s="69"/>
      <c r="H29" s="66">
        <f>SUM(I29:J29)</f>
        <v>0</v>
      </c>
      <c r="I29" s="67"/>
      <c r="J29" s="70"/>
      <c r="K29" s="71">
        <f>SUM(L29:M29)</f>
        <v>0</v>
      </c>
      <c r="L29" s="72"/>
      <c r="M29" s="73"/>
      <c r="N29" s="74"/>
      <c r="O29" s="75">
        <f>SUM(R29:T29)+P29</f>
        <v>0</v>
      </c>
      <c r="P29" s="74"/>
      <c r="Q29" s="72"/>
      <c r="R29" s="73"/>
      <c r="S29" s="72"/>
      <c r="T29" s="77"/>
      <c r="U29" s="520"/>
      <c r="V29" s="520"/>
    </row>
    <row r="30" spans="1:20" ht="15" customHeight="1">
      <c r="A30" s="65"/>
      <c r="B30" s="9" t="s">
        <v>59</v>
      </c>
      <c r="C30" s="66">
        <f>SUM(D30:G30)</f>
        <v>0</v>
      </c>
      <c r="D30" s="67"/>
      <c r="E30" s="68"/>
      <c r="F30" s="67"/>
      <c r="G30" s="69"/>
      <c r="H30" s="66">
        <f>SUM(I30:J30)</f>
        <v>0</v>
      </c>
      <c r="I30" s="67"/>
      <c r="J30" s="70"/>
      <c r="K30" s="71">
        <f>SUM(L30:M30)</f>
        <v>0</v>
      </c>
      <c r="L30" s="72"/>
      <c r="M30" s="73"/>
      <c r="N30" s="74"/>
      <c r="O30" s="75">
        <f>SUM(R30:T30)+P30</f>
        <v>0</v>
      </c>
      <c r="P30" s="74"/>
      <c r="Q30" s="72"/>
      <c r="R30" s="73"/>
      <c r="S30" s="72"/>
      <c r="T30" s="77"/>
    </row>
    <row r="31" spans="1:20" ht="15" customHeight="1">
      <c r="A31" s="65"/>
      <c r="B31" s="9" t="s">
        <v>60</v>
      </c>
      <c r="C31" s="66">
        <f>SUM(D31:G31)</f>
        <v>0</v>
      </c>
      <c r="D31" s="67"/>
      <c r="E31" s="68"/>
      <c r="F31" s="67"/>
      <c r="G31" s="69"/>
      <c r="H31" s="66">
        <f>SUM(I31:J31)</f>
        <v>0</v>
      </c>
      <c r="I31" s="67"/>
      <c r="J31" s="70"/>
      <c r="K31" s="71">
        <f>SUM(L31:M31)</f>
        <v>0</v>
      </c>
      <c r="L31" s="72"/>
      <c r="M31" s="73"/>
      <c r="N31" s="74"/>
      <c r="O31" s="75">
        <f>SUM(R31:T31)+P31</f>
        <v>0</v>
      </c>
      <c r="P31" s="74"/>
      <c r="Q31" s="72"/>
      <c r="R31" s="73"/>
      <c r="S31" s="72"/>
      <c r="T31" s="77"/>
    </row>
    <row r="32" spans="1:20" ht="15" customHeight="1" thickBot="1">
      <c r="A32" s="78"/>
      <c r="B32" s="10" t="s">
        <v>45</v>
      </c>
      <c r="C32" s="79">
        <f>SUM(D32:G32)</f>
        <v>0</v>
      </c>
      <c r="D32" s="80"/>
      <c r="E32" s="81"/>
      <c r="F32" s="80"/>
      <c r="G32" s="82"/>
      <c r="H32" s="79">
        <f>SUM(I32:J32)</f>
        <v>0</v>
      </c>
      <c r="I32" s="80"/>
      <c r="J32" s="83"/>
      <c r="K32" s="84">
        <f>SUM(L32:M32)</f>
        <v>0</v>
      </c>
      <c r="L32" s="85"/>
      <c r="M32" s="86"/>
      <c r="N32" s="87"/>
      <c r="O32" s="88">
        <f>SUM(R32:T32)+P32</f>
        <v>0</v>
      </c>
      <c r="P32" s="87"/>
      <c r="Q32" s="85"/>
      <c r="R32" s="86"/>
      <c r="S32" s="85"/>
      <c r="T32" s="90"/>
    </row>
    <row r="33" spans="1:20" ht="15" customHeight="1" thickBot="1">
      <c r="A33" s="15">
        <v>3</v>
      </c>
      <c r="B33" s="14" t="s">
        <v>24</v>
      </c>
      <c r="C33" s="43">
        <f aca="true" t="shared" si="6" ref="C33:T33">C34+C51</f>
        <v>0</v>
      </c>
      <c r="D33" s="44">
        <f t="shared" si="6"/>
        <v>0</v>
      </c>
      <c r="E33" s="45">
        <f t="shared" si="6"/>
        <v>0</v>
      </c>
      <c r="F33" s="44">
        <f t="shared" si="6"/>
        <v>0</v>
      </c>
      <c r="G33" s="46">
        <f t="shared" si="6"/>
        <v>0</v>
      </c>
      <c r="H33" s="43">
        <f t="shared" si="6"/>
        <v>0</v>
      </c>
      <c r="I33" s="44">
        <f t="shared" si="6"/>
        <v>0</v>
      </c>
      <c r="J33" s="47">
        <f t="shared" si="6"/>
        <v>0</v>
      </c>
      <c r="K33" s="48">
        <f t="shared" si="6"/>
        <v>0</v>
      </c>
      <c r="L33" s="49">
        <f t="shared" si="6"/>
        <v>0</v>
      </c>
      <c r="M33" s="44">
        <f t="shared" si="6"/>
        <v>0</v>
      </c>
      <c r="N33" s="47">
        <f t="shared" si="6"/>
        <v>0</v>
      </c>
      <c r="O33" s="48">
        <f t="shared" si="6"/>
        <v>0</v>
      </c>
      <c r="P33" s="45">
        <f t="shared" si="6"/>
        <v>0</v>
      </c>
      <c r="Q33" s="49">
        <f t="shared" si="6"/>
        <v>0</v>
      </c>
      <c r="R33" s="44">
        <f t="shared" si="6"/>
        <v>0</v>
      </c>
      <c r="S33" s="44">
        <f t="shared" si="6"/>
        <v>0</v>
      </c>
      <c r="T33" s="46">
        <f t="shared" si="6"/>
        <v>0</v>
      </c>
    </row>
    <row r="34" spans="1:20" ht="15" customHeight="1" thickBot="1">
      <c r="A34" s="91"/>
      <c r="B34" s="15" t="s">
        <v>56</v>
      </c>
      <c r="C34" s="43">
        <f aca="true" t="shared" si="7" ref="C34:T34">SUM(C35:C50)</f>
        <v>0</v>
      </c>
      <c r="D34" s="44">
        <f t="shared" si="7"/>
        <v>0</v>
      </c>
      <c r="E34" s="45">
        <f t="shared" si="7"/>
        <v>0</v>
      </c>
      <c r="F34" s="44">
        <f t="shared" si="7"/>
        <v>0</v>
      </c>
      <c r="G34" s="46">
        <f t="shared" si="7"/>
        <v>0</v>
      </c>
      <c r="H34" s="43">
        <f t="shared" si="7"/>
        <v>0</v>
      </c>
      <c r="I34" s="44">
        <f t="shared" si="7"/>
        <v>0</v>
      </c>
      <c r="J34" s="47">
        <f t="shared" si="7"/>
        <v>0</v>
      </c>
      <c r="K34" s="48">
        <f t="shared" si="7"/>
        <v>0</v>
      </c>
      <c r="L34" s="49">
        <f t="shared" si="7"/>
        <v>0</v>
      </c>
      <c r="M34" s="44">
        <f t="shared" si="7"/>
        <v>0</v>
      </c>
      <c r="N34" s="47">
        <f t="shared" si="7"/>
        <v>0</v>
      </c>
      <c r="O34" s="48">
        <f t="shared" si="7"/>
        <v>0</v>
      </c>
      <c r="P34" s="45">
        <f t="shared" si="7"/>
        <v>0</v>
      </c>
      <c r="Q34" s="49">
        <f t="shared" si="7"/>
        <v>0</v>
      </c>
      <c r="R34" s="44">
        <f t="shared" si="7"/>
        <v>0</v>
      </c>
      <c r="S34" s="44">
        <f t="shared" si="7"/>
        <v>0</v>
      </c>
      <c r="T34" s="46">
        <f t="shared" si="7"/>
        <v>0</v>
      </c>
    </row>
    <row r="35" spans="1:20" ht="15" customHeight="1">
      <c r="A35" s="65"/>
      <c r="B35" s="9" t="s">
        <v>25</v>
      </c>
      <c r="C35" s="66">
        <f aca="true" t="shared" si="8" ref="C35:C50">SUM(D35:G35)</f>
        <v>0</v>
      </c>
      <c r="D35" s="67"/>
      <c r="E35" s="68"/>
      <c r="F35" s="67"/>
      <c r="G35" s="69"/>
      <c r="H35" s="66">
        <f aca="true" t="shared" si="9" ref="H35:H50">SUM(I35:J35)</f>
        <v>0</v>
      </c>
      <c r="I35" s="67"/>
      <c r="J35" s="70"/>
      <c r="K35" s="71">
        <f aca="true" t="shared" si="10" ref="K35:K50">SUM(L35:M35)</f>
        <v>0</v>
      </c>
      <c r="L35" s="72"/>
      <c r="M35" s="73"/>
      <c r="N35" s="74"/>
      <c r="O35" s="75">
        <f aca="true" t="shared" si="11" ref="O35:O50">SUM(R35:T35)+P35</f>
        <v>0</v>
      </c>
      <c r="P35" s="74"/>
      <c r="Q35" s="72"/>
      <c r="R35" s="73"/>
      <c r="S35" s="72"/>
      <c r="T35" s="77"/>
    </row>
    <row r="36" spans="1:20" ht="15" customHeight="1">
      <c r="A36" s="65"/>
      <c r="B36" s="9" t="s">
        <v>26</v>
      </c>
      <c r="C36" s="66">
        <f t="shared" si="8"/>
        <v>0</v>
      </c>
      <c r="D36" s="67"/>
      <c r="E36" s="68"/>
      <c r="F36" s="67"/>
      <c r="G36" s="69"/>
      <c r="H36" s="66">
        <f t="shared" si="9"/>
        <v>0</v>
      </c>
      <c r="I36" s="67"/>
      <c r="J36" s="70"/>
      <c r="K36" s="71">
        <f t="shared" si="10"/>
        <v>0</v>
      </c>
      <c r="L36" s="72"/>
      <c r="M36" s="73"/>
      <c r="N36" s="74"/>
      <c r="O36" s="75">
        <f t="shared" si="11"/>
        <v>0</v>
      </c>
      <c r="P36" s="74"/>
      <c r="Q36" s="72"/>
      <c r="R36" s="73"/>
      <c r="S36" s="72"/>
      <c r="T36" s="77"/>
    </row>
    <row r="37" spans="1:20" ht="15" customHeight="1">
      <c r="A37" s="65"/>
      <c r="B37" s="9" t="s">
        <v>27</v>
      </c>
      <c r="C37" s="66">
        <f t="shared" si="8"/>
        <v>0</v>
      </c>
      <c r="D37" s="67"/>
      <c r="E37" s="68"/>
      <c r="F37" s="67"/>
      <c r="G37" s="69"/>
      <c r="H37" s="66">
        <f t="shared" si="9"/>
        <v>0</v>
      </c>
      <c r="I37" s="67"/>
      <c r="J37" s="70"/>
      <c r="K37" s="71">
        <f t="shared" si="10"/>
        <v>0</v>
      </c>
      <c r="L37" s="72"/>
      <c r="M37" s="73"/>
      <c r="N37" s="74"/>
      <c r="O37" s="75">
        <f t="shared" si="11"/>
        <v>0</v>
      </c>
      <c r="P37" s="74"/>
      <c r="Q37" s="72"/>
      <c r="R37" s="73"/>
      <c r="S37" s="72"/>
      <c r="T37" s="77"/>
    </row>
    <row r="38" spans="1:20" ht="15" customHeight="1">
      <c r="A38" s="65"/>
      <c r="B38" s="9" t="s">
        <v>28</v>
      </c>
      <c r="C38" s="66">
        <f t="shared" si="8"/>
        <v>0</v>
      </c>
      <c r="D38" s="67"/>
      <c r="E38" s="68"/>
      <c r="F38" s="67"/>
      <c r="G38" s="69"/>
      <c r="H38" s="66">
        <f t="shared" si="9"/>
        <v>0</v>
      </c>
      <c r="I38" s="67"/>
      <c r="J38" s="70"/>
      <c r="K38" s="71">
        <f t="shared" si="10"/>
        <v>0</v>
      </c>
      <c r="L38" s="72"/>
      <c r="M38" s="73"/>
      <c r="N38" s="74"/>
      <c r="O38" s="75">
        <f t="shared" si="11"/>
        <v>0</v>
      </c>
      <c r="P38" s="74"/>
      <c r="Q38" s="72"/>
      <c r="R38" s="73"/>
      <c r="S38" s="72"/>
      <c r="T38" s="77"/>
    </row>
    <row r="39" spans="1:20" ht="15" customHeight="1">
      <c r="A39" s="65"/>
      <c r="B39" s="9" t="s">
        <v>30</v>
      </c>
      <c r="C39" s="66">
        <f t="shared" si="8"/>
        <v>0</v>
      </c>
      <c r="D39" s="67"/>
      <c r="E39" s="68"/>
      <c r="F39" s="67"/>
      <c r="G39" s="69"/>
      <c r="H39" s="66">
        <f t="shared" si="9"/>
        <v>0</v>
      </c>
      <c r="I39" s="67"/>
      <c r="J39" s="70"/>
      <c r="K39" s="71">
        <f t="shared" si="10"/>
        <v>0</v>
      </c>
      <c r="L39" s="72"/>
      <c r="M39" s="73"/>
      <c r="N39" s="74"/>
      <c r="O39" s="75">
        <f t="shared" si="11"/>
        <v>0</v>
      </c>
      <c r="P39" s="74"/>
      <c r="Q39" s="72"/>
      <c r="R39" s="73"/>
      <c r="S39" s="72"/>
      <c r="T39" s="77"/>
    </row>
    <row r="40" spans="1:20" ht="15" customHeight="1">
      <c r="A40" s="65"/>
      <c r="B40" s="9" t="s">
        <v>29</v>
      </c>
      <c r="C40" s="66">
        <f t="shared" si="8"/>
        <v>0</v>
      </c>
      <c r="D40" s="67"/>
      <c r="E40" s="68"/>
      <c r="F40" s="67"/>
      <c r="G40" s="69"/>
      <c r="H40" s="66">
        <f t="shared" si="9"/>
        <v>0</v>
      </c>
      <c r="I40" s="67"/>
      <c r="J40" s="70"/>
      <c r="K40" s="71">
        <f t="shared" si="10"/>
        <v>0</v>
      </c>
      <c r="L40" s="72"/>
      <c r="M40" s="73"/>
      <c r="N40" s="74"/>
      <c r="O40" s="75">
        <f t="shared" si="11"/>
        <v>0</v>
      </c>
      <c r="P40" s="74"/>
      <c r="Q40" s="72"/>
      <c r="R40" s="73"/>
      <c r="S40" s="72"/>
      <c r="T40" s="77"/>
    </row>
    <row r="41" spans="1:20" ht="15" customHeight="1">
      <c r="A41" s="65"/>
      <c r="B41" s="9" t="s">
        <v>31</v>
      </c>
      <c r="C41" s="66">
        <f t="shared" si="8"/>
        <v>0</v>
      </c>
      <c r="D41" s="67"/>
      <c r="E41" s="68"/>
      <c r="F41" s="67"/>
      <c r="G41" s="69"/>
      <c r="H41" s="66">
        <f t="shared" si="9"/>
        <v>0</v>
      </c>
      <c r="I41" s="67"/>
      <c r="J41" s="70"/>
      <c r="K41" s="71">
        <f t="shared" si="10"/>
        <v>0</v>
      </c>
      <c r="L41" s="72"/>
      <c r="M41" s="73"/>
      <c r="N41" s="74"/>
      <c r="O41" s="75">
        <f t="shared" si="11"/>
        <v>0</v>
      </c>
      <c r="P41" s="74"/>
      <c r="Q41" s="72"/>
      <c r="R41" s="73"/>
      <c r="S41" s="72"/>
      <c r="T41" s="77"/>
    </row>
    <row r="42" spans="1:20" ht="15" customHeight="1">
      <c r="A42" s="65"/>
      <c r="B42" s="9" t="s">
        <v>32</v>
      </c>
      <c r="C42" s="66">
        <f t="shared" si="8"/>
        <v>0</v>
      </c>
      <c r="D42" s="67"/>
      <c r="E42" s="68"/>
      <c r="F42" s="67"/>
      <c r="G42" s="69"/>
      <c r="H42" s="66">
        <f t="shared" si="9"/>
        <v>0</v>
      </c>
      <c r="I42" s="67"/>
      <c r="J42" s="70"/>
      <c r="K42" s="71">
        <f t="shared" si="10"/>
        <v>0</v>
      </c>
      <c r="L42" s="72"/>
      <c r="M42" s="73"/>
      <c r="N42" s="74"/>
      <c r="O42" s="75">
        <f t="shared" si="11"/>
        <v>0</v>
      </c>
      <c r="P42" s="74"/>
      <c r="Q42" s="72"/>
      <c r="R42" s="73"/>
      <c r="S42" s="72"/>
      <c r="T42" s="77"/>
    </row>
    <row r="43" spans="1:20" ht="15" customHeight="1">
      <c r="A43" s="65"/>
      <c r="B43" s="9" t="s">
        <v>33</v>
      </c>
      <c r="C43" s="66">
        <f t="shared" si="8"/>
        <v>0</v>
      </c>
      <c r="D43" s="67"/>
      <c r="E43" s="68"/>
      <c r="F43" s="67"/>
      <c r="G43" s="69"/>
      <c r="H43" s="66">
        <f t="shared" si="9"/>
        <v>0</v>
      </c>
      <c r="I43" s="67"/>
      <c r="J43" s="70"/>
      <c r="K43" s="71">
        <f t="shared" si="10"/>
        <v>0</v>
      </c>
      <c r="L43" s="72"/>
      <c r="M43" s="73"/>
      <c r="N43" s="74"/>
      <c r="O43" s="75">
        <f t="shared" si="11"/>
        <v>0</v>
      </c>
      <c r="P43" s="74"/>
      <c r="Q43" s="72"/>
      <c r="R43" s="73"/>
      <c r="S43" s="72"/>
      <c r="T43" s="77"/>
    </row>
    <row r="44" spans="1:20" ht="15" customHeight="1">
      <c r="A44" s="65"/>
      <c r="B44" s="9" t="s">
        <v>34</v>
      </c>
      <c r="C44" s="66">
        <f t="shared" si="8"/>
        <v>0</v>
      </c>
      <c r="D44" s="67"/>
      <c r="E44" s="68"/>
      <c r="F44" s="67"/>
      <c r="G44" s="69"/>
      <c r="H44" s="66">
        <f t="shared" si="9"/>
        <v>0</v>
      </c>
      <c r="I44" s="67"/>
      <c r="J44" s="70"/>
      <c r="K44" s="71">
        <f t="shared" si="10"/>
        <v>0</v>
      </c>
      <c r="L44" s="72"/>
      <c r="M44" s="73"/>
      <c r="N44" s="74"/>
      <c r="O44" s="75">
        <f t="shared" si="11"/>
        <v>0</v>
      </c>
      <c r="P44" s="74"/>
      <c r="Q44" s="72"/>
      <c r="R44" s="73"/>
      <c r="S44" s="72"/>
      <c r="T44" s="77"/>
    </row>
    <row r="45" spans="1:20" ht="15" customHeight="1">
      <c r="A45" s="65"/>
      <c r="B45" s="9" t="s">
        <v>35</v>
      </c>
      <c r="C45" s="66">
        <f t="shared" si="8"/>
        <v>0</v>
      </c>
      <c r="D45" s="67"/>
      <c r="E45" s="68"/>
      <c r="F45" s="67"/>
      <c r="G45" s="69"/>
      <c r="H45" s="66">
        <f t="shared" si="9"/>
        <v>0</v>
      </c>
      <c r="I45" s="67"/>
      <c r="J45" s="70"/>
      <c r="K45" s="71">
        <f t="shared" si="10"/>
        <v>0</v>
      </c>
      <c r="L45" s="72"/>
      <c r="M45" s="73"/>
      <c r="N45" s="74"/>
      <c r="O45" s="75">
        <f t="shared" si="11"/>
        <v>0</v>
      </c>
      <c r="P45" s="74"/>
      <c r="Q45" s="72"/>
      <c r="R45" s="73"/>
      <c r="S45" s="72"/>
      <c r="T45" s="77"/>
    </row>
    <row r="46" spans="1:20" ht="15" customHeight="1">
      <c r="A46" s="65"/>
      <c r="B46" s="9" t="s">
        <v>36</v>
      </c>
      <c r="C46" s="66">
        <f t="shared" si="8"/>
        <v>0</v>
      </c>
      <c r="D46" s="67"/>
      <c r="E46" s="68"/>
      <c r="F46" s="67"/>
      <c r="G46" s="69"/>
      <c r="H46" s="66">
        <f t="shared" si="9"/>
        <v>0</v>
      </c>
      <c r="I46" s="67"/>
      <c r="J46" s="70"/>
      <c r="K46" s="71">
        <f t="shared" si="10"/>
        <v>0</v>
      </c>
      <c r="L46" s="72"/>
      <c r="M46" s="73"/>
      <c r="N46" s="74"/>
      <c r="O46" s="75">
        <f t="shared" si="11"/>
        <v>0</v>
      </c>
      <c r="P46" s="74"/>
      <c r="Q46" s="72"/>
      <c r="R46" s="73"/>
      <c r="S46" s="72"/>
      <c r="T46" s="77"/>
    </row>
    <row r="47" spans="1:20" ht="15" customHeight="1">
      <c r="A47" s="65"/>
      <c r="B47" s="9" t="s">
        <v>37</v>
      </c>
      <c r="C47" s="66">
        <f t="shared" si="8"/>
        <v>0</v>
      </c>
      <c r="D47" s="67"/>
      <c r="E47" s="68"/>
      <c r="F47" s="67"/>
      <c r="G47" s="69"/>
      <c r="H47" s="66">
        <f t="shared" si="9"/>
        <v>0</v>
      </c>
      <c r="I47" s="67"/>
      <c r="J47" s="70"/>
      <c r="K47" s="71">
        <f t="shared" si="10"/>
        <v>0</v>
      </c>
      <c r="L47" s="72"/>
      <c r="M47" s="73"/>
      <c r="N47" s="74"/>
      <c r="O47" s="75">
        <f t="shared" si="11"/>
        <v>0</v>
      </c>
      <c r="P47" s="74"/>
      <c r="Q47" s="72"/>
      <c r="R47" s="73"/>
      <c r="S47" s="72"/>
      <c r="T47" s="77"/>
    </row>
    <row r="48" spans="1:20" ht="15" customHeight="1">
      <c r="A48" s="65"/>
      <c r="B48" s="9" t="s">
        <v>38</v>
      </c>
      <c r="C48" s="66">
        <f t="shared" si="8"/>
        <v>0</v>
      </c>
      <c r="D48" s="67"/>
      <c r="E48" s="68"/>
      <c r="F48" s="67"/>
      <c r="G48" s="69"/>
      <c r="H48" s="66">
        <f t="shared" si="9"/>
        <v>0</v>
      </c>
      <c r="I48" s="67"/>
      <c r="J48" s="70"/>
      <c r="K48" s="71">
        <f t="shared" si="10"/>
        <v>0</v>
      </c>
      <c r="L48" s="72"/>
      <c r="M48" s="73"/>
      <c r="N48" s="74"/>
      <c r="O48" s="75">
        <f t="shared" si="11"/>
        <v>0</v>
      </c>
      <c r="P48" s="74"/>
      <c r="Q48" s="72"/>
      <c r="R48" s="73"/>
      <c r="S48" s="72"/>
      <c r="T48" s="77"/>
    </row>
    <row r="49" spans="1:20" ht="15" customHeight="1">
      <c r="A49" s="65"/>
      <c r="B49" s="9" t="s">
        <v>39</v>
      </c>
      <c r="C49" s="66">
        <f t="shared" si="8"/>
        <v>0</v>
      </c>
      <c r="D49" s="67"/>
      <c r="E49" s="68"/>
      <c r="F49" s="67"/>
      <c r="G49" s="69"/>
      <c r="H49" s="66">
        <f t="shared" si="9"/>
        <v>0</v>
      </c>
      <c r="I49" s="67"/>
      <c r="J49" s="70"/>
      <c r="K49" s="71">
        <f t="shared" si="10"/>
        <v>0</v>
      </c>
      <c r="L49" s="72"/>
      <c r="M49" s="73"/>
      <c r="N49" s="74"/>
      <c r="O49" s="75">
        <f t="shared" si="11"/>
        <v>0</v>
      </c>
      <c r="P49" s="74"/>
      <c r="Q49" s="72"/>
      <c r="R49" s="73"/>
      <c r="S49" s="72"/>
      <c r="T49" s="77"/>
    </row>
    <row r="50" spans="1:20" ht="15" customHeight="1" thickBot="1">
      <c r="A50" s="65"/>
      <c r="B50" s="10" t="s">
        <v>40</v>
      </c>
      <c r="C50" s="79">
        <f t="shared" si="8"/>
        <v>0</v>
      </c>
      <c r="D50" s="80"/>
      <c r="E50" s="81"/>
      <c r="F50" s="80"/>
      <c r="G50" s="82"/>
      <c r="H50" s="79">
        <f t="shared" si="9"/>
        <v>0</v>
      </c>
      <c r="I50" s="80"/>
      <c r="J50" s="83"/>
      <c r="K50" s="84">
        <f t="shared" si="10"/>
        <v>0</v>
      </c>
      <c r="L50" s="85"/>
      <c r="M50" s="86"/>
      <c r="N50" s="87"/>
      <c r="O50" s="88">
        <f t="shared" si="11"/>
        <v>0</v>
      </c>
      <c r="P50" s="87"/>
      <c r="Q50" s="85"/>
      <c r="R50" s="86"/>
      <c r="S50" s="85"/>
      <c r="T50" s="90"/>
    </row>
    <row r="51" spans="1:20" ht="15" customHeight="1" thickBot="1">
      <c r="A51" s="91"/>
      <c r="B51" s="13" t="s">
        <v>55</v>
      </c>
      <c r="C51" s="43">
        <f>SUM(C52:C66)</f>
        <v>0</v>
      </c>
      <c r="D51" s="44">
        <f aca="true" t="shared" si="12" ref="D51:T51">SUM(D52:D66)</f>
        <v>0</v>
      </c>
      <c r="E51" s="45">
        <f t="shared" si="12"/>
        <v>0</v>
      </c>
      <c r="F51" s="44">
        <f t="shared" si="12"/>
        <v>0</v>
      </c>
      <c r="G51" s="46">
        <f t="shared" si="12"/>
        <v>0</v>
      </c>
      <c r="H51" s="43">
        <f t="shared" si="12"/>
        <v>0</v>
      </c>
      <c r="I51" s="44">
        <f t="shared" si="12"/>
        <v>0</v>
      </c>
      <c r="J51" s="47">
        <f t="shared" si="12"/>
        <v>0</v>
      </c>
      <c r="K51" s="48">
        <f t="shared" si="12"/>
        <v>0</v>
      </c>
      <c r="L51" s="49">
        <f t="shared" si="12"/>
        <v>0</v>
      </c>
      <c r="M51" s="44">
        <f t="shared" si="12"/>
        <v>0</v>
      </c>
      <c r="N51" s="47">
        <f t="shared" si="12"/>
        <v>0</v>
      </c>
      <c r="O51" s="48">
        <f t="shared" si="12"/>
        <v>0</v>
      </c>
      <c r="P51" s="45">
        <f t="shared" si="12"/>
        <v>0</v>
      </c>
      <c r="Q51" s="49">
        <f t="shared" si="12"/>
        <v>0</v>
      </c>
      <c r="R51" s="44">
        <f t="shared" si="12"/>
        <v>0</v>
      </c>
      <c r="S51" s="44">
        <f t="shared" si="12"/>
        <v>0</v>
      </c>
      <c r="T51" s="46">
        <f t="shared" si="12"/>
        <v>0</v>
      </c>
    </row>
    <row r="52" spans="1:20" ht="15" customHeight="1">
      <c r="A52" s="65"/>
      <c r="B52" s="11" t="s">
        <v>25</v>
      </c>
      <c r="C52" s="92">
        <f aca="true" t="shared" si="13" ref="C52:C65">SUM(D52:G52)</f>
        <v>0</v>
      </c>
      <c r="D52" s="93"/>
      <c r="E52" s="94"/>
      <c r="F52" s="93"/>
      <c r="G52" s="95"/>
      <c r="H52" s="92">
        <f aca="true" t="shared" si="14" ref="H52:H65">SUM(I52:J52)</f>
        <v>0</v>
      </c>
      <c r="I52" s="93"/>
      <c r="J52" s="96"/>
      <c r="K52" s="97">
        <f aca="true" t="shared" si="15" ref="K52:K65">SUM(L52:M52)</f>
        <v>0</v>
      </c>
      <c r="L52" s="98"/>
      <c r="M52" s="99"/>
      <c r="N52" s="100"/>
      <c r="O52" s="101">
        <f aca="true" t="shared" si="16" ref="O52:O65">SUM(R52:T52)+P52</f>
        <v>0</v>
      </c>
      <c r="P52" s="100"/>
      <c r="Q52" s="98"/>
      <c r="R52" s="99"/>
      <c r="S52" s="98"/>
      <c r="T52" s="102"/>
    </row>
    <row r="53" spans="1:20" ht="15" customHeight="1">
      <c r="A53" s="65"/>
      <c r="B53" s="9" t="s">
        <v>26</v>
      </c>
      <c r="C53" s="66">
        <f t="shared" si="13"/>
        <v>0</v>
      </c>
      <c r="D53" s="67"/>
      <c r="E53" s="68"/>
      <c r="F53" s="67"/>
      <c r="G53" s="69"/>
      <c r="H53" s="66">
        <f t="shared" si="14"/>
        <v>0</v>
      </c>
      <c r="I53" s="67"/>
      <c r="J53" s="70"/>
      <c r="K53" s="71">
        <f t="shared" si="15"/>
        <v>0</v>
      </c>
      <c r="L53" s="72"/>
      <c r="M53" s="73"/>
      <c r="N53" s="74"/>
      <c r="O53" s="75">
        <f t="shared" si="16"/>
        <v>0</v>
      </c>
      <c r="P53" s="74"/>
      <c r="Q53" s="72"/>
      <c r="R53" s="73"/>
      <c r="S53" s="72"/>
      <c r="T53" s="77"/>
    </row>
    <row r="54" spans="1:20" ht="15" customHeight="1">
      <c r="A54" s="65"/>
      <c r="B54" s="9" t="s">
        <v>27</v>
      </c>
      <c r="C54" s="66">
        <f t="shared" si="13"/>
        <v>0</v>
      </c>
      <c r="D54" s="67"/>
      <c r="E54" s="68"/>
      <c r="F54" s="67"/>
      <c r="G54" s="69"/>
      <c r="H54" s="66">
        <f t="shared" si="14"/>
        <v>0</v>
      </c>
      <c r="I54" s="67"/>
      <c r="J54" s="70"/>
      <c r="K54" s="71">
        <f t="shared" si="15"/>
        <v>0</v>
      </c>
      <c r="L54" s="72"/>
      <c r="M54" s="73"/>
      <c r="N54" s="74"/>
      <c r="O54" s="75">
        <f t="shared" si="16"/>
        <v>0</v>
      </c>
      <c r="P54" s="74"/>
      <c r="Q54" s="72"/>
      <c r="R54" s="73"/>
      <c r="S54" s="72"/>
      <c r="T54" s="77"/>
    </row>
    <row r="55" spans="1:20" ht="15" customHeight="1">
      <c r="A55" s="65"/>
      <c r="B55" s="9" t="s">
        <v>28</v>
      </c>
      <c r="C55" s="66">
        <f t="shared" si="13"/>
        <v>0</v>
      </c>
      <c r="D55" s="67"/>
      <c r="E55" s="68"/>
      <c r="F55" s="67"/>
      <c r="G55" s="69"/>
      <c r="H55" s="66">
        <f t="shared" si="14"/>
        <v>0</v>
      </c>
      <c r="I55" s="67"/>
      <c r="J55" s="70"/>
      <c r="K55" s="71">
        <f t="shared" si="15"/>
        <v>0</v>
      </c>
      <c r="L55" s="72"/>
      <c r="M55" s="73"/>
      <c r="N55" s="74"/>
      <c r="O55" s="75">
        <f t="shared" si="16"/>
        <v>0</v>
      </c>
      <c r="P55" s="74"/>
      <c r="Q55" s="72"/>
      <c r="R55" s="73"/>
      <c r="S55" s="72"/>
      <c r="T55" s="77"/>
    </row>
    <row r="56" spans="1:20" ht="15" customHeight="1">
      <c r="A56" s="65"/>
      <c r="B56" s="9" t="s">
        <v>30</v>
      </c>
      <c r="C56" s="66">
        <f t="shared" si="13"/>
        <v>0</v>
      </c>
      <c r="D56" s="67"/>
      <c r="E56" s="68"/>
      <c r="F56" s="67"/>
      <c r="G56" s="69"/>
      <c r="H56" s="66">
        <f t="shared" si="14"/>
        <v>0</v>
      </c>
      <c r="I56" s="67"/>
      <c r="J56" s="70"/>
      <c r="K56" s="71">
        <f t="shared" si="15"/>
        <v>0</v>
      </c>
      <c r="L56" s="72"/>
      <c r="M56" s="73"/>
      <c r="N56" s="74"/>
      <c r="O56" s="75">
        <f t="shared" si="16"/>
        <v>0</v>
      </c>
      <c r="P56" s="74"/>
      <c r="Q56" s="72"/>
      <c r="R56" s="73"/>
      <c r="S56" s="72"/>
      <c r="T56" s="77"/>
    </row>
    <row r="57" spans="1:20" ht="15" customHeight="1">
      <c r="A57" s="65"/>
      <c r="B57" s="9" t="s">
        <v>29</v>
      </c>
      <c r="C57" s="66">
        <f t="shared" si="13"/>
        <v>0</v>
      </c>
      <c r="D57" s="67"/>
      <c r="E57" s="68"/>
      <c r="F57" s="67"/>
      <c r="G57" s="69"/>
      <c r="H57" s="66">
        <f t="shared" si="14"/>
        <v>0</v>
      </c>
      <c r="I57" s="67"/>
      <c r="J57" s="70"/>
      <c r="K57" s="71">
        <f t="shared" si="15"/>
        <v>0</v>
      </c>
      <c r="L57" s="72"/>
      <c r="M57" s="73"/>
      <c r="N57" s="74"/>
      <c r="O57" s="75">
        <f t="shared" si="16"/>
        <v>0</v>
      </c>
      <c r="P57" s="74"/>
      <c r="Q57" s="72"/>
      <c r="R57" s="73"/>
      <c r="S57" s="72"/>
      <c r="T57" s="77"/>
    </row>
    <row r="58" spans="1:20" ht="15" customHeight="1">
      <c r="A58" s="65"/>
      <c r="B58" s="9" t="s">
        <v>32</v>
      </c>
      <c r="C58" s="66">
        <f t="shared" si="13"/>
        <v>0</v>
      </c>
      <c r="D58" s="67"/>
      <c r="E58" s="68"/>
      <c r="F58" s="67"/>
      <c r="G58" s="69"/>
      <c r="H58" s="66">
        <f t="shared" si="14"/>
        <v>0</v>
      </c>
      <c r="I58" s="67"/>
      <c r="J58" s="70"/>
      <c r="K58" s="71">
        <f t="shared" si="15"/>
        <v>0</v>
      </c>
      <c r="L58" s="72"/>
      <c r="M58" s="73"/>
      <c r="N58" s="74"/>
      <c r="O58" s="75">
        <f t="shared" si="16"/>
        <v>0</v>
      </c>
      <c r="P58" s="74"/>
      <c r="Q58" s="72"/>
      <c r="R58" s="73"/>
      <c r="S58" s="72"/>
      <c r="T58" s="77"/>
    </row>
    <row r="59" spans="1:20" ht="15" customHeight="1">
      <c r="A59" s="65"/>
      <c r="B59" s="9" t="s">
        <v>33</v>
      </c>
      <c r="C59" s="66">
        <f t="shared" si="13"/>
        <v>0</v>
      </c>
      <c r="D59" s="67"/>
      <c r="E59" s="68"/>
      <c r="F59" s="67"/>
      <c r="G59" s="69"/>
      <c r="H59" s="66">
        <f t="shared" si="14"/>
        <v>0</v>
      </c>
      <c r="I59" s="67"/>
      <c r="J59" s="70"/>
      <c r="K59" s="71">
        <f t="shared" si="15"/>
        <v>0</v>
      </c>
      <c r="L59" s="72"/>
      <c r="M59" s="73"/>
      <c r="N59" s="74"/>
      <c r="O59" s="75">
        <f t="shared" si="16"/>
        <v>0</v>
      </c>
      <c r="P59" s="74"/>
      <c r="Q59" s="72"/>
      <c r="R59" s="73"/>
      <c r="S59" s="72"/>
      <c r="T59" s="77"/>
    </row>
    <row r="60" spans="1:20" ht="15" customHeight="1">
      <c r="A60" s="65"/>
      <c r="B60" s="9" t="s">
        <v>34</v>
      </c>
      <c r="C60" s="66">
        <f t="shared" si="13"/>
        <v>0</v>
      </c>
      <c r="D60" s="67"/>
      <c r="E60" s="68"/>
      <c r="F60" s="67"/>
      <c r="G60" s="69"/>
      <c r="H60" s="66">
        <f t="shared" si="14"/>
        <v>0</v>
      </c>
      <c r="I60" s="67"/>
      <c r="J60" s="70"/>
      <c r="K60" s="71">
        <f t="shared" si="15"/>
        <v>0</v>
      </c>
      <c r="L60" s="72"/>
      <c r="M60" s="73"/>
      <c r="N60" s="74"/>
      <c r="O60" s="75">
        <f t="shared" si="16"/>
        <v>0</v>
      </c>
      <c r="P60" s="74"/>
      <c r="Q60" s="72"/>
      <c r="R60" s="73"/>
      <c r="S60" s="72"/>
      <c r="T60" s="77"/>
    </row>
    <row r="61" spans="1:20" ht="15" customHeight="1">
      <c r="A61" s="65"/>
      <c r="B61" s="9" t="s">
        <v>35</v>
      </c>
      <c r="C61" s="66">
        <f t="shared" si="13"/>
        <v>0</v>
      </c>
      <c r="D61" s="67"/>
      <c r="E61" s="68"/>
      <c r="F61" s="67"/>
      <c r="G61" s="69"/>
      <c r="H61" s="66">
        <f t="shared" si="14"/>
        <v>0</v>
      </c>
      <c r="I61" s="67"/>
      <c r="J61" s="70"/>
      <c r="K61" s="71">
        <f t="shared" si="15"/>
        <v>0</v>
      </c>
      <c r="L61" s="72"/>
      <c r="M61" s="73"/>
      <c r="N61" s="74"/>
      <c r="O61" s="75">
        <f t="shared" si="16"/>
        <v>0</v>
      </c>
      <c r="P61" s="74"/>
      <c r="Q61" s="72"/>
      <c r="R61" s="73"/>
      <c r="S61" s="72"/>
      <c r="T61" s="77"/>
    </row>
    <row r="62" spans="1:20" ht="15" customHeight="1">
      <c r="A62" s="65"/>
      <c r="B62" s="9" t="s">
        <v>36</v>
      </c>
      <c r="C62" s="66">
        <f t="shared" si="13"/>
        <v>0</v>
      </c>
      <c r="D62" s="67"/>
      <c r="E62" s="68"/>
      <c r="F62" s="67"/>
      <c r="G62" s="69"/>
      <c r="H62" s="66">
        <f t="shared" si="14"/>
        <v>0</v>
      </c>
      <c r="I62" s="67"/>
      <c r="J62" s="70"/>
      <c r="K62" s="71">
        <f t="shared" si="15"/>
        <v>0</v>
      </c>
      <c r="L62" s="72"/>
      <c r="M62" s="73"/>
      <c r="N62" s="74"/>
      <c r="O62" s="75">
        <f t="shared" si="16"/>
        <v>0</v>
      </c>
      <c r="P62" s="74"/>
      <c r="Q62" s="72"/>
      <c r="R62" s="73"/>
      <c r="S62" s="72"/>
      <c r="T62" s="77"/>
    </row>
    <row r="63" spans="1:20" ht="15" customHeight="1">
      <c r="A63" s="65"/>
      <c r="B63" s="9" t="s">
        <v>39</v>
      </c>
      <c r="C63" s="66">
        <f t="shared" si="13"/>
        <v>0</v>
      </c>
      <c r="D63" s="67"/>
      <c r="E63" s="68"/>
      <c r="F63" s="67"/>
      <c r="G63" s="69"/>
      <c r="H63" s="66">
        <f t="shared" si="14"/>
        <v>0</v>
      </c>
      <c r="I63" s="67"/>
      <c r="J63" s="70"/>
      <c r="K63" s="71">
        <f t="shared" si="15"/>
        <v>0</v>
      </c>
      <c r="L63" s="72"/>
      <c r="M63" s="73"/>
      <c r="N63" s="74"/>
      <c r="O63" s="75">
        <f t="shared" si="16"/>
        <v>0</v>
      </c>
      <c r="P63" s="74"/>
      <c r="Q63" s="72"/>
      <c r="R63" s="73"/>
      <c r="S63" s="72"/>
      <c r="T63" s="77"/>
    </row>
    <row r="64" spans="1:20" ht="15" customHeight="1">
      <c r="A64" s="65"/>
      <c r="B64" s="9" t="s">
        <v>40</v>
      </c>
      <c r="C64" s="66">
        <f t="shared" si="13"/>
        <v>0</v>
      </c>
      <c r="D64" s="67"/>
      <c r="E64" s="68"/>
      <c r="F64" s="67"/>
      <c r="G64" s="69"/>
      <c r="H64" s="66">
        <f t="shared" si="14"/>
        <v>0</v>
      </c>
      <c r="I64" s="67"/>
      <c r="J64" s="70"/>
      <c r="K64" s="71">
        <f t="shared" si="15"/>
        <v>0</v>
      </c>
      <c r="L64" s="72"/>
      <c r="M64" s="73"/>
      <c r="N64" s="74"/>
      <c r="O64" s="75">
        <f t="shared" si="16"/>
        <v>0</v>
      </c>
      <c r="P64" s="74"/>
      <c r="Q64" s="72"/>
      <c r="R64" s="73"/>
      <c r="S64" s="72"/>
      <c r="T64" s="77"/>
    </row>
    <row r="65" spans="1:20" ht="15" customHeight="1">
      <c r="A65" s="78"/>
      <c r="B65" s="10" t="s">
        <v>41</v>
      </c>
      <c r="C65" s="66">
        <f t="shared" si="13"/>
        <v>0</v>
      </c>
      <c r="D65" s="67"/>
      <c r="E65" s="68"/>
      <c r="F65" s="67"/>
      <c r="G65" s="69"/>
      <c r="H65" s="66">
        <f t="shared" si="14"/>
        <v>0</v>
      </c>
      <c r="I65" s="67"/>
      <c r="J65" s="70"/>
      <c r="K65" s="71">
        <f t="shared" si="15"/>
        <v>0</v>
      </c>
      <c r="L65" s="72"/>
      <c r="M65" s="73"/>
      <c r="N65" s="74"/>
      <c r="O65" s="75">
        <f t="shared" si="16"/>
        <v>0</v>
      </c>
      <c r="P65" s="74"/>
      <c r="Q65" s="72"/>
      <c r="R65" s="73"/>
      <c r="S65" s="72"/>
      <c r="T65" s="77"/>
    </row>
    <row r="66" spans="1:20" ht="15" customHeight="1" thickBot="1">
      <c r="A66" s="65"/>
      <c r="B66" s="9" t="s">
        <v>185</v>
      </c>
      <c r="C66" s="66">
        <f>SUM(D66:G66)</f>
        <v>0</v>
      </c>
      <c r="D66" s="67"/>
      <c r="E66" s="68"/>
      <c r="F66" s="67"/>
      <c r="G66" s="69"/>
      <c r="H66" s="66">
        <f>SUM(I66:J66)</f>
        <v>0</v>
      </c>
      <c r="I66" s="67"/>
      <c r="J66" s="70"/>
      <c r="K66" s="71">
        <f>SUM(L66:M66)</f>
        <v>0</v>
      </c>
      <c r="L66" s="72"/>
      <c r="M66" s="73"/>
      <c r="N66" s="74"/>
      <c r="O66" s="75">
        <f>SUM(R66:T66)+P66</f>
        <v>0</v>
      </c>
      <c r="P66" s="74"/>
      <c r="Q66" s="72"/>
      <c r="R66" s="73"/>
      <c r="S66" s="72"/>
      <c r="T66" s="77"/>
    </row>
    <row r="67" spans="1:20" ht="15" customHeight="1" thickBot="1">
      <c r="A67" s="15"/>
      <c r="B67" s="12" t="s">
        <v>54</v>
      </c>
      <c r="C67" s="43">
        <f aca="true" t="shared" si="17" ref="C67:T67">C10+C27+C33</f>
        <v>0</v>
      </c>
      <c r="D67" s="44">
        <f t="shared" si="17"/>
        <v>0</v>
      </c>
      <c r="E67" s="45">
        <f t="shared" si="17"/>
        <v>0</v>
      </c>
      <c r="F67" s="44">
        <f t="shared" si="17"/>
        <v>0</v>
      </c>
      <c r="G67" s="46">
        <f t="shared" si="17"/>
        <v>0</v>
      </c>
      <c r="H67" s="43">
        <f t="shared" si="17"/>
        <v>0</v>
      </c>
      <c r="I67" s="44">
        <f t="shared" si="17"/>
        <v>0</v>
      </c>
      <c r="J67" s="47">
        <f t="shared" si="17"/>
        <v>0</v>
      </c>
      <c r="K67" s="48">
        <f t="shared" si="17"/>
        <v>0</v>
      </c>
      <c r="L67" s="49">
        <f t="shared" si="17"/>
        <v>0</v>
      </c>
      <c r="M67" s="44">
        <f t="shared" si="17"/>
        <v>0</v>
      </c>
      <c r="N67" s="47">
        <f t="shared" si="17"/>
        <v>0</v>
      </c>
      <c r="O67" s="48">
        <f t="shared" si="17"/>
        <v>0</v>
      </c>
      <c r="P67" s="45">
        <f t="shared" si="17"/>
        <v>0</v>
      </c>
      <c r="Q67" s="49">
        <f t="shared" si="17"/>
        <v>0</v>
      </c>
      <c r="R67" s="44">
        <f t="shared" si="17"/>
        <v>0</v>
      </c>
      <c r="S67" s="44">
        <f t="shared" si="17"/>
        <v>0</v>
      </c>
      <c r="T67" s="46">
        <f t="shared" si="17"/>
        <v>0</v>
      </c>
    </row>
    <row r="69" spans="2:22" ht="15.75">
      <c r="B69" s="519" t="s">
        <v>253</v>
      </c>
      <c r="N69" s="1360" t="s">
        <v>365</v>
      </c>
      <c r="O69" s="1360"/>
      <c r="P69" s="1360"/>
      <c r="Q69" s="1360"/>
      <c r="R69" s="1360"/>
      <c r="S69" s="1360"/>
      <c r="T69" s="1360"/>
      <c r="U69" s="1360"/>
      <c r="V69" s="1360"/>
    </row>
    <row r="70" spans="2:22" ht="15.75">
      <c r="B70" s="500" t="s">
        <v>254</v>
      </c>
      <c r="N70" s="1621" t="s">
        <v>337</v>
      </c>
      <c r="O70" s="1621"/>
      <c r="P70" s="1621"/>
      <c r="Q70" s="1621"/>
      <c r="R70" s="1621"/>
      <c r="S70" s="1621"/>
      <c r="T70" s="1621"/>
      <c r="U70" s="1621"/>
      <c r="V70" s="1621"/>
    </row>
    <row r="71" spans="14:22" ht="15.75">
      <c r="N71" s="1360" t="s">
        <v>256</v>
      </c>
      <c r="O71" s="1360"/>
      <c r="P71" s="1360"/>
      <c r="Q71" s="1360"/>
      <c r="R71" s="1360"/>
      <c r="S71" s="1360"/>
      <c r="T71" s="1360"/>
      <c r="U71" s="1360"/>
      <c r="V71" s="1360"/>
    </row>
    <row r="73" ht="15.75">
      <c r="A73" s="420"/>
    </row>
  </sheetData>
  <sheetProtection/>
  <mergeCells count="28">
    <mergeCell ref="H7:H8"/>
    <mergeCell ref="N71:V71"/>
    <mergeCell ref="N69:V69"/>
    <mergeCell ref="O7:O8"/>
    <mergeCell ref="P7:Q7"/>
    <mergeCell ref="R7:R8"/>
    <mergeCell ref="S7:T7"/>
    <mergeCell ref="N7:N8"/>
    <mergeCell ref="R1:T1"/>
    <mergeCell ref="N70:V70"/>
    <mergeCell ref="K6:N6"/>
    <mergeCell ref="O6:T6"/>
    <mergeCell ref="A3:T3"/>
    <mergeCell ref="A4:T4"/>
    <mergeCell ref="H6:J6"/>
    <mergeCell ref="A6:A8"/>
    <mergeCell ref="B6:B8"/>
    <mergeCell ref="C7:C8"/>
    <mergeCell ref="I1:M1"/>
    <mergeCell ref="A1:C1"/>
    <mergeCell ref="A2:C2"/>
    <mergeCell ref="I7:I8"/>
    <mergeCell ref="J7:J8"/>
    <mergeCell ref="C6:G6"/>
    <mergeCell ref="K7:M7"/>
    <mergeCell ref="D7:D8"/>
    <mergeCell ref="E7:E8"/>
    <mergeCell ref="F7:G7"/>
  </mergeCells>
  <printOptions/>
  <pageMargins left="0.24" right="0.2" top="0.28" bottom="0.25" header="0.25" footer="0.16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717"/>
  <sheetViews>
    <sheetView view="pageBreakPreview" zoomScaleSheetLayoutView="100" zoomScalePageLayoutView="0" workbookViewId="0" topLeftCell="A1">
      <selection activeCell="A1" sqref="A1:E2"/>
    </sheetView>
  </sheetViews>
  <sheetFormatPr defaultColWidth="9.8515625" defaultRowHeight="12.75"/>
  <cols>
    <col min="1" max="1" width="4.8515625" style="856" customWidth="1"/>
    <col min="2" max="2" width="16.421875" style="856" customWidth="1"/>
    <col min="3" max="3" width="6.7109375" style="856" customWidth="1"/>
    <col min="4" max="4" width="6.140625" style="856" customWidth="1"/>
    <col min="5" max="5" width="5.28125" style="856" customWidth="1"/>
    <col min="6" max="6" width="4.7109375" style="856" customWidth="1"/>
    <col min="7" max="7" width="4.57421875" style="856" customWidth="1"/>
    <col min="8" max="9" width="4.7109375" style="856" customWidth="1"/>
    <col min="10" max="10" width="4.57421875" style="856" customWidth="1"/>
    <col min="11" max="11" width="4.7109375" style="856" customWidth="1"/>
    <col min="12" max="12" width="4.140625" style="856" customWidth="1"/>
    <col min="13" max="13" width="3.7109375" style="856" customWidth="1"/>
    <col min="14" max="14" width="4.421875" style="856" customWidth="1"/>
    <col min="15" max="16" width="5.57421875" style="856" customWidth="1"/>
    <col min="17" max="17" width="4.421875" style="856" customWidth="1"/>
    <col min="18" max="18" width="5.140625" style="856" customWidth="1"/>
    <col min="19" max="19" width="4.28125" style="856" customWidth="1"/>
    <col min="20" max="20" width="4.421875" style="856" customWidth="1"/>
    <col min="21" max="21" width="5.00390625" style="856" customWidth="1"/>
    <col min="22" max="22" width="4.7109375" style="856" customWidth="1"/>
    <col min="23" max="23" width="4.8515625" style="856" customWidth="1"/>
    <col min="24" max="24" width="4.421875" style="856" customWidth="1"/>
    <col min="25" max="25" width="4.57421875" style="856" customWidth="1"/>
    <col min="26" max="26" width="5.00390625" style="856" customWidth="1"/>
    <col min="27" max="16384" width="9.8515625" style="856" customWidth="1"/>
  </cols>
  <sheetData>
    <row r="1" spans="1:26" ht="15.75">
      <c r="A1" s="389" t="s">
        <v>334</v>
      </c>
      <c r="C1" s="390"/>
      <c r="D1" s="1360" t="s">
        <v>338</v>
      </c>
      <c r="E1" s="1360"/>
      <c r="F1" s="1360"/>
      <c r="G1" s="1360"/>
      <c r="H1" s="1360"/>
      <c r="I1" s="1360"/>
      <c r="J1" s="1360"/>
      <c r="K1" s="1360"/>
      <c r="L1" s="1360"/>
      <c r="M1" s="1360"/>
      <c r="N1" s="1360"/>
      <c r="O1" s="1360"/>
      <c r="P1" s="1360"/>
      <c r="Q1" s="1360"/>
      <c r="R1" s="1360"/>
      <c r="S1" s="390"/>
      <c r="T1" s="390"/>
      <c r="U1" s="390"/>
      <c r="X1" s="407" t="s">
        <v>127</v>
      </c>
      <c r="Y1" s="407"/>
      <c r="Z1" s="407"/>
    </row>
    <row r="2" spans="1:21" ht="15.75">
      <c r="A2" s="389" t="s">
        <v>74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</row>
    <row r="3" spans="2:21" ht="15.75"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</row>
    <row r="4" spans="1:26" ht="18.75">
      <c r="A4" s="1359" t="s">
        <v>128</v>
      </c>
      <c r="B4" s="1359"/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1359"/>
      <c r="S4" s="1359"/>
      <c r="T4" s="1359"/>
      <c r="U4" s="1359"/>
      <c r="V4" s="1359"/>
      <c r="W4" s="1359"/>
      <c r="X4" s="1359"/>
      <c r="Y4" s="1359"/>
      <c r="Z4" s="1359"/>
    </row>
    <row r="5" spans="1:26" ht="18.75">
      <c r="A5" s="1359" t="s">
        <v>444</v>
      </c>
      <c r="B5" s="1359"/>
      <c r="C5" s="1359"/>
      <c r="D5" s="1359"/>
      <c r="E5" s="1359"/>
      <c r="F5" s="1359"/>
      <c r="G5" s="1359"/>
      <c r="H5" s="1359"/>
      <c r="I5" s="1359"/>
      <c r="J5" s="1359"/>
      <c r="K5" s="1359"/>
      <c r="L5" s="1359"/>
      <c r="M5" s="1359"/>
      <c r="N5" s="1359"/>
      <c r="O5" s="1359"/>
      <c r="P5" s="1359"/>
      <c r="Q5" s="1359"/>
      <c r="R5" s="1359"/>
      <c r="S5" s="1359"/>
      <c r="T5" s="1359"/>
      <c r="U5" s="1359"/>
      <c r="V5" s="1359"/>
      <c r="W5" s="1359"/>
      <c r="X5" s="1359"/>
      <c r="Y5" s="1359"/>
      <c r="Z5" s="1359"/>
    </row>
    <row r="6" spans="1:26" ht="16.5">
      <c r="A6" s="1663" t="s">
        <v>129</v>
      </c>
      <c r="B6" s="1663"/>
      <c r="C6" s="1663"/>
      <c r="D6" s="1663"/>
      <c r="E6" s="1663"/>
      <c r="F6" s="1663"/>
      <c r="G6" s="1663"/>
      <c r="H6" s="1663"/>
      <c r="I6" s="1663"/>
      <c r="J6" s="1663"/>
      <c r="K6" s="1663"/>
      <c r="L6" s="1663"/>
      <c r="M6" s="1663"/>
      <c r="N6" s="1663"/>
      <c r="O6" s="1663"/>
      <c r="P6" s="1663"/>
      <c r="Q6" s="1663"/>
      <c r="R6" s="1663"/>
      <c r="S6" s="1663"/>
      <c r="T6" s="1663"/>
      <c r="U6" s="1663"/>
      <c r="V6" s="1663"/>
      <c r="W6" s="1663"/>
      <c r="X6" s="1663"/>
      <c r="Y6" s="1663"/>
      <c r="Z6" s="1663"/>
    </row>
    <row r="7" spans="2:21" ht="16.5" thickBot="1"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</row>
    <row r="8" spans="1:26" ht="15.75">
      <c r="A8" s="1664" t="s">
        <v>368</v>
      </c>
      <c r="B8" s="1443" t="s">
        <v>75</v>
      </c>
      <c r="C8" s="1465" t="s">
        <v>170</v>
      </c>
      <c r="D8" s="1466"/>
      <c r="E8" s="1466"/>
      <c r="F8" s="1466"/>
      <c r="G8" s="1466"/>
      <c r="H8" s="1466"/>
      <c r="I8" s="1466"/>
      <c r="J8" s="1466"/>
      <c r="K8" s="1466"/>
      <c r="L8" s="1466"/>
      <c r="M8" s="1466"/>
      <c r="N8" s="1467"/>
      <c r="O8" s="1466" t="s">
        <v>171</v>
      </c>
      <c r="P8" s="1466"/>
      <c r="Q8" s="1466"/>
      <c r="R8" s="1466"/>
      <c r="S8" s="1466"/>
      <c r="T8" s="1466"/>
      <c r="U8" s="1466"/>
      <c r="V8" s="1466"/>
      <c r="W8" s="1466"/>
      <c r="X8" s="1466"/>
      <c r="Y8" s="1466"/>
      <c r="Z8" s="1467"/>
    </row>
    <row r="9" spans="1:26" ht="51.75" thickBot="1">
      <c r="A9" s="1665"/>
      <c r="B9" s="1444"/>
      <c r="C9" s="508" t="s">
        <v>196</v>
      </c>
      <c r="D9" s="526" t="s">
        <v>390</v>
      </c>
      <c r="E9" s="712" t="s">
        <v>86</v>
      </c>
      <c r="F9" s="526" t="s">
        <v>391</v>
      </c>
      <c r="G9" s="712" t="s">
        <v>392</v>
      </c>
      <c r="H9" s="526" t="s">
        <v>393</v>
      </c>
      <c r="I9" s="712" t="s">
        <v>90</v>
      </c>
      <c r="J9" s="526" t="s">
        <v>91</v>
      </c>
      <c r="K9" s="712" t="s">
        <v>92</v>
      </c>
      <c r="L9" s="526" t="s">
        <v>202</v>
      </c>
      <c r="M9" s="816" t="s">
        <v>340</v>
      </c>
      <c r="N9" s="497" t="s">
        <v>93</v>
      </c>
      <c r="O9" s="816" t="s">
        <v>196</v>
      </c>
      <c r="P9" s="526" t="s">
        <v>390</v>
      </c>
      <c r="Q9" s="712" t="s">
        <v>86</v>
      </c>
      <c r="R9" s="526" t="s">
        <v>391</v>
      </c>
      <c r="S9" s="712" t="s">
        <v>392</v>
      </c>
      <c r="T9" s="526" t="s">
        <v>393</v>
      </c>
      <c r="U9" s="712" t="s">
        <v>90</v>
      </c>
      <c r="V9" s="526" t="s">
        <v>91</v>
      </c>
      <c r="W9" s="712" t="s">
        <v>92</v>
      </c>
      <c r="X9" s="526" t="s">
        <v>202</v>
      </c>
      <c r="Y9" s="816" t="s">
        <v>340</v>
      </c>
      <c r="Z9" s="497" t="s">
        <v>93</v>
      </c>
    </row>
    <row r="10" spans="1:26" ht="16.5" thickBot="1">
      <c r="A10" s="857">
        <v>1</v>
      </c>
      <c r="B10" s="679">
        <v>2</v>
      </c>
      <c r="C10" s="678">
        <v>3</v>
      </c>
      <c r="D10" s="681">
        <v>4</v>
      </c>
      <c r="E10" s="680">
        <v>5</v>
      </c>
      <c r="F10" s="681">
        <v>6</v>
      </c>
      <c r="G10" s="680">
        <v>7</v>
      </c>
      <c r="H10" s="681">
        <v>8</v>
      </c>
      <c r="I10" s="680">
        <v>9</v>
      </c>
      <c r="J10" s="681">
        <v>10</v>
      </c>
      <c r="K10" s="680">
        <v>11</v>
      </c>
      <c r="L10" s="681">
        <v>12</v>
      </c>
      <c r="M10" s="680">
        <v>13</v>
      </c>
      <c r="N10" s="684">
        <v>14</v>
      </c>
      <c r="O10" s="680">
        <v>15</v>
      </c>
      <c r="P10" s="681">
        <v>16</v>
      </c>
      <c r="Q10" s="680">
        <v>17</v>
      </c>
      <c r="R10" s="681">
        <v>18</v>
      </c>
      <c r="S10" s="680">
        <v>19</v>
      </c>
      <c r="T10" s="681">
        <v>20</v>
      </c>
      <c r="U10" s="680">
        <v>21</v>
      </c>
      <c r="V10" s="858">
        <v>22</v>
      </c>
      <c r="W10" s="859">
        <v>23</v>
      </c>
      <c r="X10" s="858">
        <v>24</v>
      </c>
      <c r="Y10" s="859">
        <v>25</v>
      </c>
      <c r="Z10" s="860">
        <v>26</v>
      </c>
    </row>
    <row r="11" spans="1:26" ht="15.75">
      <c r="A11" s="861">
        <v>1</v>
      </c>
      <c r="B11" s="888" t="s">
        <v>341</v>
      </c>
      <c r="C11" s="689"/>
      <c r="D11" s="688"/>
      <c r="E11" s="687"/>
      <c r="F11" s="688"/>
      <c r="G11" s="687"/>
      <c r="H11" s="688"/>
      <c r="I11" s="687"/>
      <c r="J11" s="688"/>
      <c r="K11" s="687"/>
      <c r="L11" s="688"/>
      <c r="M11" s="687"/>
      <c r="N11" s="690"/>
      <c r="O11" s="687"/>
      <c r="P11" s="688"/>
      <c r="Q11" s="687"/>
      <c r="R11" s="688"/>
      <c r="S11" s="687"/>
      <c r="T11" s="688"/>
      <c r="U11" s="687"/>
      <c r="V11" s="862"/>
      <c r="W11" s="863"/>
      <c r="X11" s="862"/>
      <c r="Y11" s="863"/>
      <c r="Z11" s="864"/>
    </row>
    <row r="12" spans="1:26" ht="15.75">
      <c r="A12" s="865"/>
      <c r="B12" s="932" t="s">
        <v>410</v>
      </c>
      <c r="C12" s="668"/>
      <c r="D12" s="667"/>
      <c r="E12" s="666"/>
      <c r="F12" s="667"/>
      <c r="G12" s="666"/>
      <c r="H12" s="667"/>
      <c r="I12" s="666"/>
      <c r="J12" s="667"/>
      <c r="K12" s="666"/>
      <c r="L12" s="667"/>
      <c r="M12" s="666"/>
      <c r="N12" s="669"/>
      <c r="O12" s="666"/>
      <c r="P12" s="667"/>
      <c r="Q12" s="666"/>
      <c r="R12" s="667"/>
      <c r="S12" s="666"/>
      <c r="T12" s="667"/>
      <c r="U12" s="666"/>
      <c r="V12" s="866"/>
      <c r="W12" s="867"/>
      <c r="X12" s="866"/>
      <c r="Y12" s="867"/>
      <c r="Z12" s="868"/>
    </row>
    <row r="13" spans="1:26" ht="15.75">
      <c r="A13" s="865"/>
      <c r="B13" s="932" t="s">
        <v>452</v>
      </c>
      <c r="C13" s="668"/>
      <c r="D13" s="667"/>
      <c r="E13" s="666"/>
      <c r="F13" s="667"/>
      <c r="G13" s="666"/>
      <c r="H13" s="667"/>
      <c r="I13" s="666"/>
      <c r="J13" s="667"/>
      <c r="K13" s="666"/>
      <c r="L13" s="667"/>
      <c r="M13" s="666"/>
      <c r="N13" s="669"/>
      <c r="O13" s="666"/>
      <c r="P13" s="667"/>
      <c r="Q13" s="666"/>
      <c r="R13" s="667"/>
      <c r="S13" s="666"/>
      <c r="T13" s="667"/>
      <c r="U13" s="666"/>
      <c r="V13" s="866"/>
      <c r="W13" s="867"/>
      <c r="X13" s="866"/>
      <c r="Y13" s="867"/>
      <c r="Z13" s="868"/>
    </row>
    <row r="14" spans="1:26" ht="15.75">
      <c r="A14" s="865"/>
      <c r="B14" s="889" t="s">
        <v>12</v>
      </c>
      <c r="C14" s="668"/>
      <c r="D14" s="667"/>
      <c r="E14" s="666"/>
      <c r="F14" s="667"/>
      <c r="G14" s="666"/>
      <c r="H14" s="667"/>
      <c r="I14" s="666"/>
      <c r="J14" s="667"/>
      <c r="K14" s="666"/>
      <c r="L14" s="667"/>
      <c r="M14" s="666"/>
      <c r="N14" s="669"/>
      <c r="O14" s="666"/>
      <c r="P14" s="667"/>
      <c r="Q14" s="666"/>
      <c r="R14" s="667"/>
      <c r="S14" s="666"/>
      <c r="T14" s="667"/>
      <c r="U14" s="666"/>
      <c r="V14" s="866"/>
      <c r="W14" s="867"/>
      <c r="X14" s="866"/>
      <c r="Y14" s="867"/>
      <c r="Z14" s="868"/>
    </row>
    <row r="15" spans="1:26" ht="16.5" thickBot="1">
      <c r="A15" s="869"/>
      <c r="B15" s="890" t="s">
        <v>13</v>
      </c>
      <c r="C15" s="701"/>
      <c r="D15" s="700"/>
      <c r="E15" s="699"/>
      <c r="F15" s="700"/>
      <c r="G15" s="699"/>
      <c r="H15" s="700"/>
      <c r="I15" s="699"/>
      <c r="J15" s="700"/>
      <c r="K15" s="699"/>
      <c r="L15" s="700"/>
      <c r="M15" s="699"/>
      <c r="N15" s="702"/>
      <c r="O15" s="699"/>
      <c r="P15" s="700"/>
      <c r="Q15" s="699"/>
      <c r="R15" s="700"/>
      <c r="S15" s="699"/>
      <c r="T15" s="700"/>
      <c r="U15" s="699"/>
      <c r="V15" s="870"/>
      <c r="W15" s="871"/>
      <c r="X15" s="870"/>
      <c r="Y15" s="871"/>
      <c r="Z15" s="868"/>
    </row>
    <row r="16" spans="1:26" ht="15.75">
      <c r="A16" s="872">
        <v>2</v>
      </c>
      <c r="B16" s="891" t="s">
        <v>341</v>
      </c>
      <c r="C16" s="886"/>
      <c r="D16" s="662"/>
      <c r="E16" s="873"/>
      <c r="F16" s="662"/>
      <c r="G16" s="873"/>
      <c r="H16" s="662"/>
      <c r="I16" s="873"/>
      <c r="J16" s="662"/>
      <c r="K16" s="873"/>
      <c r="L16" s="662"/>
      <c r="M16" s="873"/>
      <c r="N16" s="887"/>
      <c r="O16" s="873"/>
      <c r="P16" s="662"/>
      <c r="Q16" s="873"/>
      <c r="R16" s="662"/>
      <c r="S16" s="873"/>
      <c r="T16" s="662"/>
      <c r="U16" s="873"/>
      <c r="V16" s="874"/>
      <c r="W16" s="875"/>
      <c r="X16" s="874"/>
      <c r="Y16" s="875"/>
      <c r="Z16" s="876"/>
    </row>
    <row r="17" spans="1:26" ht="15.75">
      <c r="A17" s="865"/>
      <c r="B17" s="932" t="s">
        <v>410</v>
      </c>
      <c r="C17" s="668"/>
      <c r="D17" s="667"/>
      <c r="E17" s="666"/>
      <c r="F17" s="667"/>
      <c r="G17" s="666"/>
      <c r="H17" s="667"/>
      <c r="I17" s="666"/>
      <c r="J17" s="667"/>
      <c r="K17" s="666"/>
      <c r="L17" s="667"/>
      <c r="M17" s="666"/>
      <c r="N17" s="669"/>
      <c r="O17" s="666"/>
      <c r="P17" s="667"/>
      <c r="Q17" s="666"/>
      <c r="R17" s="667"/>
      <c r="S17" s="666"/>
      <c r="T17" s="667"/>
      <c r="U17" s="666"/>
      <c r="V17" s="866"/>
      <c r="W17" s="867"/>
      <c r="X17" s="866"/>
      <c r="Y17" s="867"/>
      <c r="Z17" s="868"/>
    </row>
    <row r="18" spans="1:26" ht="15.75">
      <c r="A18" s="865"/>
      <c r="B18" s="932" t="s">
        <v>452</v>
      </c>
      <c r="C18" s="668"/>
      <c r="D18" s="667"/>
      <c r="E18" s="666"/>
      <c r="F18" s="667"/>
      <c r="G18" s="666"/>
      <c r="H18" s="667"/>
      <c r="I18" s="666"/>
      <c r="J18" s="667"/>
      <c r="K18" s="666"/>
      <c r="L18" s="667"/>
      <c r="M18" s="666"/>
      <c r="N18" s="669"/>
      <c r="O18" s="666"/>
      <c r="P18" s="667"/>
      <c r="Q18" s="666"/>
      <c r="R18" s="667"/>
      <c r="S18" s="666"/>
      <c r="T18" s="667"/>
      <c r="U18" s="666"/>
      <c r="V18" s="866"/>
      <c r="W18" s="867"/>
      <c r="X18" s="866"/>
      <c r="Y18" s="867"/>
      <c r="Z18" s="868"/>
    </row>
    <row r="19" spans="1:26" ht="15.75">
      <c r="A19" s="865"/>
      <c r="B19" s="889" t="s">
        <v>12</v>
      </c>
      <c r="C19" s="668"/>
      <c r="D19" s="667"/>
      <c r="E19" s="666"/>
      <c r="F19" s="667"/>
      <c r="G19" s="666"/>
      <c r="H19" s="667"/>
      <c r="I19" s="666"/>
      <c r="J19" s="667"/>
      <c r="K19" s="666"/>
      <c r="L19" s="667"/>
      <c r="M19" s="666"/>
      <c r="N19" s="669"/>
      <c r="O19" s="666"/>
      <c r="P19" s="667"/>
      <c r="Q19" s="666"/>
      <c r="R19" s="667"/>
      <c r="S19" s="666"/>
      <c r="T19" s="667"/>
      <c r="U19" s="666"/>
      <c r="V19" s="866"/>
      <c r="W19" s="867"/>
      <c r="X19" s="866"/>
      <c r="Y19" s="867"/>
      <c r="Z19" s="868"/>
    </row>
    <row r="20" spans="1:26" ht="16.5" thickBot="1">
      <c r="A20" s="877"/>
      <c r="B20" s="892" t="s">
        <v>13</v>
      </c>
      <c r="C20" s="674"/>
      <c r="D20" s="673"/>
      <c r="E20" s="672"/>
      <c r="F20" s="673"/>
      <c r="G20" s="672"/>
      <c r="H20" s="673"/>
      <c r="I20" s="672"/>
      <c r="J20" s="673"/>
      <c r="K20" s="672"/>
      <c r="L20" s="673"/>
      <c r="M20" s="672"/>
      <c r="N20" s="675"/>
      <c r="O20" s="672"/>
      <c r="P20" s="673"/>
      <c r="Q20" s="672"/>
      <c r="R20" s="673"/>
      <c r="S20" s="672"/>
      <c r="T20" s="673"/>
      <c r="U20" s="672"/>
      <c r="V20" s="878"/>
      <c r="W20" s="879"/>
      <c r="X20" s="878"/>
      <c r="Y20" s="879"/>
      <c r="Z20" s="880"/>
    </row>
    <row r="21" spans="1:26" ht="16.5" thickBot="1">
      <c r="A21" s="881">
        <v>3</v>
      </c>
      <c r="B21" s="893" t="s">
        <v>342</v>
      </c>
      <c r="C21" s="661"/>
      <c r="D21" s="660"/>
      <c r="E21" s="408"/>
      <c r="F21" s="660"/>
      <c r="G21" s="408"/>
      <c r="H21" s="660"/>
      <c r="I21" s="408"/>
      <c r="J21" s="660"/>
      <c r="K21" s="408"/>
      <c r="L21" s="660"/>
      <c r="M21" s="408"/>
      <c r="N21" s="663"/>
      <c r="O21" s="408"/>
      <c r="P21" s="660"/>
      <c r="Q21" s="408"/>
      <c r="R21" s="660"/>
      <c r="S21" s="408"/>
      <c r="T21" s="660"/>
      <c r="U21" s="408"/>
      <c r="V21" s="882"/>
      <c r="W21" s="883"/>
      <c r="X21" s="882"/>
      <c r="Y21" s="883"/>
      <c r="Z21" s="884"/>
    </row>
    <row r="22" spans="1:26" ht="15.75">
      <c r="A22" s="872"/>
      <c r="B22" s="891" t="s">
        <v>81</v>
      </c>
      <c r="C22" s="886"/>
      <c r="D22" s="662"/>
      <c r="E22" s="873"/>
      <c r="F22" s="662"/>
      <c r="G22" s="873"/>
      <c r="H22" s="662"/>
      <c r="I22" s="873"/>
      <c r="J22" s="662"/>
      <c r="K22" s="873"/>
      <c r="L22" s="662"/>
      <c r="M22" s="873"/>
      <c r="N22" s="887"/>
      <c r="O22" s="873"/>
      <c r="P22" s="662"/>
      <c r="Q22" s="873"/>
      <c r="R22" s="662"/>
      <c r="S22" s="873"/>
      <c r="T22" s="662"/>
      <c r="U22" s="873"/>
      <c r="V22" s="874"/>
      <c r="W22" s="875"/>
      <c r="X22" s="874"/>
      <c r="Y22" s="875"/>
      <c r="Z22" s="876"/>
    </row>
    <row r="23" spans="1:26" ht="15.75">
      <c r="A23" s="865"/>
      <c r="B23" s="932" t="s">
        <v>410</v>
      </c>
      <c r="C23" s="668"/>
      <c r="D23" s="667"/>
      <c r="E23" s="666"/>
      <c r="F23" s="667"/>
      <c r="G23" s="666"/>
      <c r="H23" s="667"/>
      <c r="I23" s="666"/>
      <c r="J23" s="667"/>
      <c r="K23" s="666"/>
      <c r="L23" s="667"/>
      <c r="M23" s="666"/>
      <c r="N23" s="669"/>
      <c r="O23" s="666"/>
      <c r="P23" s="667"/>
      <c r="Q23" s="666"/>
      <c r="R23" s="667"/>
      <c r="S23" s="666"/>
      <c r="T23" s="667"/>
      <c r="U23" s="666"/>
      <c r="V23" s="866"/>
      <c r="W23" s="867"/>
      <c r="X23" s="866"/>
      <c r="Y23" s="867"/>
      <c r="Z23" s="868"/>
    </row>
    <row r="24" spans="1:26" ht="15.75">
      <c r="A24" s="865"/>
      <c r="B24" s="932" t="s">
        <v>452</v>
      </c>
      <c r="C24" s="668"/>
      <c r="D24" s="667"/>
      <c r="E24" s="666"/>
      <c r="F24" s="667"/>
      <c r="G24" s="666"/>
      <c r="H24" s="667"/>
      <c r="I24" s="666"/>
      <c r="J24" s="667"/>
      <c r="K24" s="666"/>
      <c r="L24" s="667"/>
      <c r="M24" s="666"/>
      <c r="N24" s="669"/>
      <c r="O24" s="666"/>
      <c r="P24" s="667"/>
      <c r="Q24" s="666"/>
      <c r="R24" s="667"/>
      <c r="S24" s="666"/>
      <c r="T24" s="667"/>
      <c r="U24" s="666"/>
      <c r="V24" s="866"/>
      <c r="W24" s="867"/>
      <c r="X24" s="866"/>
      <c r="Y24" s="867"/>
      <c r="Z24" s="868"/>
    </row>
    <row r="25" spans="1:26" ht="15.75">
      <c r="A25" s="865"/>
      <c r="B25" s="889" t="s">
        <v>12</v>
      </c>
      <c r="C25" s="668"/>
      <c r="D25" s="667"/>
      <c r="E25" s="666"/>
      <c r="F25" s="667"/>
      <c r="G25" s="666"/>
      <c r="H25" s="667"/>
      <c r="I25" s="666"/>
      <c r="J25" s="667"/>
      <c r="K25" s="666"/>
      <c r="L25" s="667"/>
      <c r="M25" s="666"/>
      <c r="N25" s="669"/>
      <c r="O25" s="666"/>
      <c r="P25" s="667"/>
      <c r="Q25" s="666"/>
      <c r="R25" s="667"/>
      <c r="S25" s="666"/>
      <c r="T25" s="667"/>
      <c r="U25" s="666"/>
      <c r="V25" s="866"/>
      <c r="W25" s="867"/>
      <c r="X25" s="866"/>
      <c r="Y25" s="867"/>
      <c r="Z25" s="868"/>
    </row>
    <row r="26" spans="1:26" ht="16.5" thickBot="1">
      <c r="A26" s="877"/>
      <c r="B26" s="892" t="s">
        <v>13</v>
      </c>
      <c r="C26" s="674"/>
      <c r="D26" s="673"/>
      <c r="E26" s="672"/>
      <c r="F26" s="673"/>
      <c r="G26" s="672"/>
      <c r="H26" s="673"/>
      <c r="I26" s="672"/>
      <c r="J26" s="673"/>
      <c r="K26" s="672"/>
      <c r="L26" s="673"/>
      <c r="M26" s="672"/>
      <c r="N26" s="675"/>
      <c r="O26" s="672"/>
      <c r="P26" s="673"/>
      <c r="Q26" s="672"/>
      <c r="R26" s="673"/>
      <c r="S26" s="672"/>
      <c r="T26" s="673"/>
      <c r="U26" s="672"/>
      <c r="V26" s="878"/>
      <c r="W26" s="879"/>
      <c r="X26" s="878"/>
      <c r="Y26" s="879"/>
      <c r="Z26" s="880"/>
    </row>
    <row r="27" spans="1:21" ht="15.75">
      <c r="A27" s="885"/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</row>
    <row r="28" spans="2:21" ht="15.75">
      <c r="B28" s="385" t="s">
        <v>253</v>
      </c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419" t="s">
        <v>336</v>
      </c>
      <c r="P28" s="390"/>
      <c r="Q28" s="390"/>
      <c r="R28" s="390"/>
      <c r="S28" s="390"/>
      <c r="T28" s="390"/>
      <c r="U28" s="390"/>
    </row>
    <row r="29" spans="2:22" ht="15.75">
      <c r="B29" s="419" t="s">
        <v>254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1621" t="s">
        <v>337</v>
      </c>
      <c r="P29" s="1621"/>
      <c r="Q29" s="1621"/>
      <c r="R29" s="1621"/>
      <c r="S29" s="1621"/>
      <c r="T29" s="1621"/>
      <c r="U29" s="1621"/>
      <c r="V29" s="1621"/>
    </row>
    <row r="30" spans="2:22" ht="15.75"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1360" t="s">
        <v>256</v>
      </c>
      <c r="P30" s="1360"/>
      <c r="Q30" s="1360"/>
      <c r="R30" s="1360"/>
      <c r="S30" s="1360"/>
      <c r="T30" s="1360"/>
      <c r="U30" s="1360"/>
      <c r="V30" s="1360"/>
    </row>
    <row r="31" spans="2:21" ht="15.75"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</row>
    <row r="32" spans="2:21" ht="15.75"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</row>
    <row r="33" spans="2:21" ht="15.75"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</row>
    <row r="34" spans="2:21" ht="15.75"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</row>
    <row r="35" spans="2:21" ht="15.75">
      <c r="B35" s="390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</row>
    <row r="36" spans="2:21" ht="15.75"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</row>
    <row r="37" spans="2:21" ht="15.75"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</row>
    <row r="38" spans="2:21" ht="15.75"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</row>
    <row r="39" spans="2:21" ht="15.75"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</row>
    <row r="40" spans="2:21" ht="15.75"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</row>
    <row r="41" spans="2:21" ht="15.75"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</row>
    <row r="42" spans="2:21" ht="15.75"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</row>
    <row r="43" spans="2:21" ht="15.75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</row>
    <row r="44" spans="2:21" ht="15.75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</row>
    <row r="45" spans="2:21" ht="15.75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</row>
    <row r="46" spans="2:21" ht="15.75"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</row>
    <row r="47" spans="2:21" ht="15.75"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</row>
    <row r="48" spans="2:21" ht="15.75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</row>
    <row r="49" spans="2:21" ht="15.75"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</row>
    <row r="50" spans="2:21" ht="15.75"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</row>
    <row r="51" spans="2:21" ht="15.75"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</row>
    <row r="52" spans="2:21" ht="15.75"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</row>
    <row r="53" spans="2:21" ht="15.75"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</row>
    <row r="54" spans="2:21" ht="15.75"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</row>
    <row r="55" spans="2:21" ht="15.75"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</row>
    <row r="56" spans="2:21" ht="15.75"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</row>
    <row r="57" spans="2:21" ht="15.75"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  <c r="S57" s="390"/>
      <c r="T57" s="390"/>
      <c r="U57" s="390"/>
    </row>
    <row r="58" spans="2:21" ht="15.75"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</row>
    <row r="59" spans="2:21" ht="15.75"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390"/>
      <c r="T59" s="390"/>
      <c r="U59" s="390"/>
    </row>
    <row r="60" spans="2:21" ht="15.75"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390"/>
    </row>
    <row r="61" spans="2:21" ht="15.75">
      <c r="B61" s="390"/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0"/>
      <c r="S61" s="390"/>
      <c r="T61" s="390"/>
      <c r="U61" s="390"/>
    </row>
    <row r="62" spans="2:21" ht="15.75"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  <c r="Q62" s="390"/>
      <c r="R62" s="390"/>
      <c r="S62" s="390"/>
      <c r="T62" s="390"/>
      <c r="U62" s="390"/>
    </row>
    <row r="63" spans="2:21" ht="15.75">
      <c r="B63" s="390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0"/>
      <c r="R63" s="390"/>
      <c r="S63" s="390"/>
      <c r="T63" s="390"/>
      <c r="U63" s="390"/>
    </row>
    <row r="64" spans="2:21" ht="15.75">
      <c r="B64" s="390"/>
      <c r="C64" s="390"/>
      <c r="D64" s="390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Q64" s="390"/>
      <c r="R64" s="390"/>
      <c r="S64" s="390"/>
      <c r="T64" s="390"/>
      <c r="U64" s="390"/>
    </row>
    <row r="65" spans="2:21" ht="15.75"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</row>
    <row r="66" spans="2:21" ht="15.75"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</row>
    <row r="67" spans="2:21" ht="15.75">
      <c r="B67" s="390"/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</row>
    <row r="68" spans="2:21" ht="15.75">
      <c r="B68" s="390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</row>
    <row r="69" spans="2:21" ht="15.75"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</row>
    <row r="70" spans="2:21" ht="15.75">
      <c r="B70" s="390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390"/>
      <c r="T70" s="390"/>
      <c r="U70" s="390"/>
    </row>
    <row r="71" spans="2:21" ht="15.75"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</row>
    <row r="72" spans="2:21" ht="15.75"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</row>
    <row r="73" spans="2:21" ht="15.75">
      <c r="B73" s="390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  <c r="T73" s="390"/>
      <c r="U73" s="390"/>
    </row>
    <row r="74" spans="2:21" ht="15.75"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0"/>
      <c r="U74" s="390"/>
    </row>
    <row r="75" spans="2:21" ht="15.75"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0"/>
      <c r="U75" s="390"/>
    </row>
    <row r="76" spans="2:21" ht="15.75">
      <c r="B76" s="390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0"/>
      <c r="U76" s="390"/>
    </row>
    <row r="77" spans="2:21" ht="15.75">
      <c r="B77" s="390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0"/>
      <c r="R77" s="390"/>
      <c r="S77" s="390"/>
      <c r="T77" s="390"/>
      <c r="U77" s="390"/>
    </row>
    <row r="78" spans="2:21" ht="15.75"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0"/>
      <c r="R78" s="390"/>
      <c r="S78" s="390"/>
      <c r="T78" s="390"/>
      <c r="U78" s="390"/>
    </row>
    <row r="79" spans="2:21" ht="15.75">
      <c r="B79" s="390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  <c r="U79" s="390"/>
    </row>
    <row r="80" spans="2:21" ht="15.75">
      <c r="B80" s="390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  <c r="S80" s="390"/>
      <c r="T80" s="390"/>
      <c r="U80" s="390"/>
    </row>
    <row r="81" spans="2:21" ht="15.75">
      <c r="B81" s="390"/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</row>
    <row r="82" spans="2:21" ht="15.75"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</row>
    <row r="83" spans="2:21" ht="15.75">
      <c r="B83" s="390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  <c r="S83" s="390"/>
      <c r="T83" s="390"/>
      <c r="U83" s="390"/>
    </row>
    <row r="84" spans="2:21" ht="15.75">
      <c r="B84" s="390"/>
      <c r="C84" s="390"/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0"/>
      <c r="R84" s="390"/>
      <c r="S84" s="390"/>
      <c r="T84" s="390"/>
      <c r="U84" s="390"/>
    </row>
    <row r="85" spans="2:21" ht="15.75">
      <c r="B85" s="390"/>
      <c r="C85" s="390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Q85" s="390"/>
      <c r="R85" s="390"/>
      <c r="S85" s="390"/>
      <c r="T85" s="390"/>
      <c r="U85" s="390"/>
    </row>
    <row r="86" spans="2:21" ht="15.75">
      <c r="B86" s="390"/>
      <c r="C86" s="390"/>
      <c r="D86" s="390"/>
      <c r="E86" s="390"/>
      <c r="F86" s="390"/>
      <c r="G86" s="390"/>
      <c r="H86" s="390"/>
      <c r="I86" s="390"/>
      <c r="J86" s="390"/>
      <c r="K86" s="390"/>
      <c r="L86" s="390"/>
      <c r="M86" s="390"/>
      <c r="N86" s="390"/>
      <c r="O86" s="390"/>
      <c r="P86" s="390"/>
      <c r="Q86" s="390"/>
      <c r="R86" s="390"/>
      <c r="S86" s="390"/>
      <c r="T86" s="390"/>
      <c r="U86" s="390"/>
    </row>
    <row r="87" spans="2:21" ht="15.75">
      <c r="B87" s="390"/>
      <c r="C87" s="390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0"/>
      <c r="R87" s="390"/>
      <c r="S87" s="390"/>
      <c r="T87" s="390"/>
      <c r="U87" s="390"/>
    </row>
    <row r="88" spans="2:21" ht="15.75">
      <c r="B88" s="390"/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</row>
    <row r="89" spans="2:21" ht="15.75">
      <c r="B89" s="390"/>
      <c r="C89" s="390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Q89" s="390"/>
      <c r="R89" s="390"/>
      <c r="S89" s="390"/>
      <c r="T89" s="390"/>
      <c r="U89" s="390"/>
    </row>
    <row r="90" spans="2:21" ht="15.75">
      <c r="B90" s="390"/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</row>
    <row r="91" spans="2:21" ht="15.75">
      <c r="B91" s="390"/>
      <c r="C91" s="390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0"/>
    </row>
    <row r="92" spans="2:21" ht="15.75">
      <c r="B92" s="390"/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0"/>
      <c r="R92" s="390"/>
      <c r="S92" s="390"/>
      <c r="T92" s="390"/>
      <c r="U92" s="390"/>
    </row>
    <row r="93" spans="2:21" ht="15.75">
      <c r="B93" s="390"/>
      <c r="C93" s="390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390"/>
      <c r="S93" s="390"/>
      <c r="T93" s="390"/>
      <c r="U93" s="390"/>
    </row>
    <row r="94" spans="2:21" ht="15.75">
      <c r="B94" s="390"/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</row>
    <row r="95" spans="2:21" ht="15.75">
      <c r="B95" s="390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  <c r="S95" s="390"/>
      <c r="T95" s="390"/>
      <c r="U95" s="390"/>
    </row>
    <row r="96" spans="2:21" ht="15.75">
      <c r="B96" s="390"/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  <c r="S96" s="390"/>
      <c r="T96" s="390"/>
      <c r="U96" s="390"/>
    </row>
    <row r="97" spans="2:21" ht="15.75">
      <c r="B97" s="390"/>
      <c r="C97" s="390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390"/>
      <c r="T97" s="390"/>
      <c r="U97" s="390"/>
    </row>
    <row r="98" spans="2:21" ht="15.75">
      <c r="B98" s="390"/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390"/>
    </row>
    <row r="99" spans="2:21" ht="15.75">
      <c r="B99" s="390"/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</row>
    <row r="100" spans="2:21" ht="15.75">
      <c r="B100" s="390"/>
      <c r="C100" s="390"/>
      <c r="D100" s="390"/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  <c r="S100" s="390"/>
      <c r="T100" s="390"/>
      <c r="U100" s="390"/>
    </row>
    <row r="101" spans="2:21" ht="15.75">
      <c r="B101" s="390"/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</row>
    <row r="102" spans="2:21" ht="15.75">
      <c r="B102" s="390"/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Q102" s="390"/>
      <c r="R102" s="390"/>
      <c r="S102" s="390"/>
      <c r="T102" s="390"/>
      <c r="U102" s="390"/>
    </row>
    <row r="103" spans="2:21" ht="15.75">
      <c r="B103" s="390"/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  <c r="S103" s="390"/>
      <c r="T103" s="390"/>
      <c r="U103" s="390"/>
    </row>
    <row r="104" spans="2:21" ht="15.75">
      <c r="B104" s="390"/>
      <c r="C104" s="390"/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90"/>
      <c r="R104" s="390"/>
      <c r="S104" s="390"/>
      <c r="T104" s="390"/>
      <c r="U104" s="390"/>
    </row>
    <row r="105" spans="2:21" ht="15.75">
      <c r="B105" s="390"/>
      <c r="C105" s="390"/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390"/>
      <c r="S105" s="390"/>
      <c r="T105" s="390"/>
      <c r="U105" s="390"/>
    </row>
    <row r="106" spans="2:21" ht="15.75">
      <c r="B106" s="390"/>
      <c r="C106" s="390"/>
      <c r="D106" s="390"/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</row>
    <row r="107" spans="2:21" ht="15.75">
      <c r="B107" s="390"/>
      <c r="C107" s="390"/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</row>
    <row r="108" spans="2:21" ht="15.75">
      <c r="B108" s="390"/>
      <c r="C108" s="390"/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Q108" s="390"/>
      <c r="R108" s="390"/>
      <c r="S108" s="390"/>
      <c r="T108" s="390"/>
      <c r="U108" s="390"/>
    </row>
    <row r="109" spans="2:21" ht="15.75">
      <c r="B109" s="390"/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  <c r="S109" s="390"/>
      <c r="T109" s="390"/>
      <c r="U109" s="390"/>
    </row>
    <row r="110" spans="2:21" ht="15.75">
      <c r="B110" s="390"/>
      <c r="C110" s="390"/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  <c r="S110" s="390"/>
      <c r="T110" s="390"/>
      <c r="U110" s="390"/>
    </row>
    <row r="111" spans="2:21" ht="15.75"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</row>
    <row r="112" spans="2:21" ht="15.75">
      <c r="B112" s="390"/>
      <c r="C112" s="390"/>
      <c r="D112" s="390"/>
      <c r="E112" s="390"/>
      <c r="F112" s="390"/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390"/>
      <c r="R112" s="390"/>
      <c r="S112" s="390"/>
      <c r="T112" s="390"/>
      <c r="U112" s="390"/>
    </row>
    <row r="113" spans="2:21" ht="15.75">
      <c r="B113" s="390"/>
      <c r="C113" s="390"/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0"/>
      <c r="T113" s="390"/>
      <c r="U113" s="390"/>
    </row>
    <row r="114" spans="2:21" ht="15.75">
      <c r="B114" s="390"/>
      <c r="C114" s="390"/>
      <c r="D114" s="390"/>
      <c r="E114" s="390"/>
      <c r="F114" s="390"/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  <c r="S114" s="390"/>
      <c r="T114" s="390"/>
      <c r="U114" s="390"/>
    </row>
    <row r="115" spans="2:21" ht="15.75">
      <c r="B115" s="390"/>
      <c r="C115" s="390"/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0"/>
      <c r="Q115" s="390"/>
      <c r="R115" s="390"/>
      <c r="S115" s="390"/>
      <c r="T115" s="390"/>
      <c r="U115" s="390"/>
    </row>
    <row r="116" spans="2:21" ht="15.75">
      <c r="B116" s="390"/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  <c r="S116" s="390"/>
      <c r="T116" s="390"/>
      <c r="U116" s="390"/>
    </row>
    <row r="117" spans="2:21" ht="15.75">
      <c r="B117" s="390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</row>
    <row r="118" spans="2:21" ht="15.75">
      <c r="B118" s="390"/>
      <c r="C118" s="390"/>
      <c r="D118" s="390"/>
      <c r="E118" s="390"/>
      <c r="F118" s="390"/>
      <c r="G118" s="390"/>
      <c r="H118" s="390"/>
      <c r="I118" s="390"/>
      <c r="J118" s="390"/>
      <c r="K118" s="390"/>
      <c r="L118" s="390"/>
      <c r="M118" s="390"/>
      <c r="N118" s="390"/>
      <c r="O118" s="390"/>
      <c r="P118" s="390"/>
      <c r="Q118" s="390"/>
      <c r="R118" s="390"/>
      <c r="S118" s="390"/>
      <c r="T118" s="390"/>
      <c r="U118" s="390"/>
    </row>
    <row r="119" spans="2:21" ht="15.75">
      <c r="B119" s="390"/>
      <c r="C119" s="390"/>
      <c r="D119" s="390"/>
      <c r="E119" s="390"/>
      <c r="F119" s="390"/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390"/>
      <c r="R119" s="390"/>
      <c r="S119" s="390"/>
      <c r="T119" s="390"/>
      <c r="U119" s="390"/>
    </row>
    <row r="120" spans="2:21" ht="15.75">
      <c r="B120" s="390"/>
      <c r="C120" s="390"/>
      <c r="D120" s="390"/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0"/>
      <c r="U120" s="390"/>
    </row>
    <row r="121" spans="2:21" ht="15.75">
      <c r="B121" s="390"/>
      <c r="C121" s="390"/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  <c r="S121" s="390"/>
      <c r="T121" s="390"/>
      <c r="U121" s="390"/>
    </row>
    <row r="122" spans="2:21" ht="15.75">
      <c r="B122" s="390"/>
      <c r="C122" s="390"/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0"/>
      <c r="T122" s="390"/>
      <c r="U122" s="390"/>
    </row>
    <row r="123" spans="2:21" ht="15.75">
      <c r="B123" s="390"/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</row>
    <row r="124" spans="2:21" ht="15.75">
      <c r="B124" s="390"/>
      <c r="C124" s="390"/>
      <c r="D124" s="390"/>
      <c r="E124" s="390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0"/>
      <c r="R124" s="390"/>
      <c r="S124" s="390"/>
      <c r="T124" s="390"/>
      <c r="U124" s="390"/>
    </row>
    <row r="125" spans="2:21" ht="15.75">
      <c r="B125" s="390"/>
      <c r="C125" s="390"/>
      <c r="D125" s="390"/>
      <c r="E125" s="390"/>
      <c r="F125" s="390"/>
      <c r="G125" s="390"/>
      <c r="H125" s="390"/>
      <c r="I125" s="390"/>
      <c r="J125" s="390"/>
      <c r="K125" s="390"/>
      <c r="L125" s="390"/>
      <c r="M125" s="390"/>
      <c r="N125" s="390"/>
      <c r="O125" s="390"/>
      <c r="P125" s="390"/>
      <c r="Q125" s="390"/>
      <c r="R125" s="390"/>
      <c r="S125" s="390"/>
      <c r="T125" s="390"/>
      <c r="U125" s="390"/>
    </row>
    <row r="126" spans="2:21" ht="15.75">
      <c r="B126" s="390"/>
      <c r="C126" s="390"/>
      <c r="D126" s="390"/>
      <c r="E126" s="390"/>
      <c r="F126" s="390"/>
      <c r="G126" s="390"/>
      <c r="H126" s="390"/>
      <c r="I126" s="390"/>
      <c r="J126" s="390"/>
      <c r="K126" s="390"/>
      <c r="L126" s="390"/>
      <c r="M126" s="390"/>
      <c r="N126" s="390"/>
      <c r="O126" s="390"/>
      <c r="P126" s="390"/>
      <c r="Q126" s="390"/>
      <c r="R126" s="390"/>
      <c r="S126" s="390"/>
      <c r="T126" s="390"/>
      <c r="U126" s="390"/>
    </row>
    <row r="127" spans="2:21" ht="15.75">
      <c r="B127" s="390"/>
      <c r="C127" s="390"/>
      <c r="D127" s="390"/>
      <c r="E127" s="390"/>
      <c r="F127" s="390"/>
      <c r="G127" s="390"/>
      <c r="H127" s="390"/>
      <c r="I127" s="390"/>
      <c r="J127" s="390"/>
      <c r="K127" s="390"/>
      <c r="L127" s="390"/>
      <c r="M127" s="390"/>
      <c r="N127" s="390"/>
      <c r="O127" s="390"/>
      <c r="P127" s="390"/>
      <c r="Q127" s="390"/>
      <c r="R127" s="390"/>
      <c r="S127" s="390"/>
      <c r="T127" s="390"/>
      <c r="U127" s="390"/>
    </row>
    <row r="128" spans="2:21" ht="15.75">
      <c r="B128" s="390"/>
      <c r="C128" s="390"/>
      <c r="D128" s="390"/>
      <c r="E128" s="390"/>
      <c r="F128" s="390"/>
      <c r="G128" s="390"/>
      <c r="H128" s="390"/>
      <c r="I128" s="390"/>
      <c r="J128" s="390"/>
      <c r="K128" s="390"/>
      <c r="L128" s="390"/>
      <c r="M128" s="390"/>
      <c r="N128" s="390"/>
      <c r="O128" s="390"/>
      <c r="P128" s="390"/>
      <c r="Q128" s="390"/>
      <c r="R128" s="390"/>
      <c r="S128" s="390"/>
      <c r="T128" s="390"/>
      <c r="U128" s="390"/>
    </row>
    <row r="129" spans="2:21" ht="15.75">
      <c r="B129" s="390"/>
      <c r="C129" s="390"/>
      <c r="D129" s="390"/>
      <c r="E129" s="390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  <c r="S129" s="390"/>
      <c r="T129" s="390"/>
      <c r="U129" s="390"/>
    </row>
    <row r="130" spans="2:21" ht="15.75">
      <c r="B130" s="390"/>
      <c r="C130" s="390"/>
      <c r="D130" s="390"/>
      <c r="E130" s="390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390"/>
      <c r="S130" s="390"/>
      <c r="T130" s="390"/>
      <c r="U130" s="390"/>
    </row>
    <row r="131" spans="2:21" ht="15.75">
      <c r="B131" s="390"/>
      <c r="C131" s="390"/>
      <c r="D131" s="390"/>
      <c r="E131" s="390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0"/>
      <c r="R131" s="390"/>
      <c r="S131" s="390"/>
      <c r="T131" s="390"/>
      <c r="U131" s="390"/>
    </row>
    <row r="132" spans="2:21" ht="15.75">
      <c r="B132" s="390"/>
      <c r="C132" s="390"/>
      <c r="D132" s="390"/>
      <c r="E132" s="390"/>
      <c r="F132" s="390"/>
      <c r="G132" s="390"/>
      <c r="H132" s="390"/>
      <c r="I132" s="390"/>
      <c r="J132" s="390"/>
      <c r="K132" s="390"/>
      <c r="L132" s="390"/>
      <c r="M132" s="390"/>
      <c r="N132" s="390"/>
      <c r="O132" s="390"/>
      <c r="P132" s="390"/>
      <c r="Q132" s="390"/>
      <c r="R132" s="390"/>
      <c r="S132" s="390"/>
      <c r="T132" s="390"/>
      <c r="U132" s="390"/>
    </row>
    <row r="133" spans="2:21" ht="15.75">
      <c r="B133" s="390"/>
      <c r="C133" s="390"/>
      <c r="D133" s="390"/>
      <c r="E133" s="390"/>
      <c r="F133" s="390"/>
      <c r="G133" s="390"/>
      <c r="H133" s="390"/>
      <c r="I133" s="390"/>
      <c r="J133" s="390"/>
      <c r="K133" s="390"/>
      <c r="L133" s="390"/>
      <c r="M133" s="390"/>
      <c r="N133" s="390"/>
      <c r="O133" s="390"/>
      <c r="P133" s="390"/>
      <c r="Q133" s="390"/>
      <c r="R133" s="390"/>
      <c r="S133" s="390"/>
      <c r="T133" s="390"/>
      <c r="U133" s="390"/>
    </row>
    <row r="134" spans="2:21" ht="15.75">
      <c r="B134" s="390"/>
      <c r="C134" s="390"/>
      <c r="D134" s="390"/>
      <c r="E134" s="390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0"/>
      <c r="R134" s="390"/>
      <c r="S134" s="390"/>
      <c r="T134" s="390"/>
      <c r="U134" s="390"/>
    </row>
    <row r="135" spans="2:21" ht="15.75">
      <c r="B135" s="390"/>
      <c r="C135" s="390"/>
      <c r="D135" s="390"/>
      <c r="E135" s="390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0"/>
      <c r="R135" s="390"/>
      <c r="S135" s="390"/>
      <c r="T135" s="390"/>
      <c r="U135" s="390"/>
    </row>
    <row r="136" spans="2:21" ht="15.75">
      <c r="B136" s="390"/>
      <c r="C136" s="390"/>
      <c r="D136" s="390"/>
      <c r="E136" s="390"/>
      <c r="F136" s="390"/>
      <c r="G136" s="390"/>
      <c r="H136" s="390"/>
      <c r="I136" s="390"/>
      <c r="J136" s="390"/>
      <c r="K136" s="390"/>
      <c r="L136" s="390"/>
      <c r="M136" s="390"/>
      <c r="N136" s="390"/>
      <c r="O136" s="390"/>
      <c r="P136" s="390"/>
      <c r="Q136" s="390"/>
      <c r="R136" s="390"/>
      <c r="S136" s="390"/>
      <c r="T136" s="390"/>
      <c r="U136" s="390"/>
    </row>
    <row r="137" spans="2:21" ht="15.75">
      <c r="B137" s="390"/>
      <c r="C137" s="390"/>
      <c r="D137" s="390"/>
      <c r="E137" s="390"/>
      <c r="F137" s="390"/>
      <c r="G137" s="390"/>
      <c r="H137" s="390"/>
      <c r="I137" s="390"/>
      <c r="J137" s="390"/>
      <c r="K137" s="390"/>
      <c r="L137" s="390"/>
      <c r="M137" s="390"/>
      <c r="N137" s="390"/>
      <c r="O137" s="390"/>
      <c r="P137" s="390"/>
      <c r="Q137" s="390"/>
      <c r="R137" s="390"/>
      <c r="S137" s="390"/>
      <c r="T137" s="390"/>
      <c r="U137" s="390"/>
    </row>
    <row r="138" spans="2:21" ht="15.75">
      <c r="B138" s="390"/>
      <c r="C138" s="390"/>
      <c r="D138" s="390"/>
      <c r="E138" s="390"/>
      <c r="F138" s="390"/>
      <c r="G138" s="390"/>
      <c r="H138" s="390"/>
      <c r="I138" s="390"/>
      <c r="J138" s="390"/>
      <c r="K138" s="390"/>
      <c r="L138" s="390"/>
      <c r="M138" s="390"/>
      <c r="N138" s="390"/>
      <c r="O138" s="390"/>
      <c r="P138" s="390"/>
      <c r="Q138" s="390"/>
      <c r="R138" s="390"/>
      <c r="S138" s="390"/>
      <c r="T138" s="390"/>
      <c r="U138" s="390"/>
    </row>
    <row r="139" spans="2:21" ht="15.75">
      <c r="B139" s="390"/>
      <c r="C139" s="390"/>
      <c r="D139" s="390"/>
      <c r="E139" s="390"/>
      <c r="F139" s="390"/>
      <c r="G139" s="390"/>
      <c r="H139" s="390"/>
      <c r="I139" s="390"/>
      <c r="J139" s="390"/>
      <c r="K139" s="390"/>
      <c r="L139" s="390"/>
      <c r="M139" s="390"/>
      <c r="N139" s="390"/>
      <c r="O139" s="390"/>
      <c r="P139" s="390"/>
      <c r="Q139" s="390"/>
      <c r="R139" s="390"/>
      <c r="S139" s="390"/>
      <c r="T139" s="390"/>
      <c r="U139" s="390"/>
    </row>
    <row r="140" spans="2:21" ht="15.75">
      <c r="B140" s="390"/>
      <c r="C140" s="390"/>
      <c r="D140" s="390"/>
      <c r="E140" s="390"/>
      <c r="F140" s="390"/>
      <c r="G140" s="390"/>
      <c r="H140" s="390"/>
      <c r="I140" s="390"/>
      <c r="J140" s="390"/>
      <c r="K140" s="390"/>
      <c r="L140" s="390"/>
      <c r="M140" s="390"/>
      <c r="N140" s="390"/>
      <c r="O140" s="390"/>
      <c r="P140" s="390"/>
      <c r="Q140" s="390"/>
      <c r="R140" s="390"/>
      <c r="S140" s="390"/>
      <c r="T140" s="390"/>
      <c r="U140" s="390"/>
    </row>
    <row r="141" spans="2:21" ht="15.75">
      <c r="B141" s="390"/>
      <c r="C141" s="390"/>
      <c r="D141" s="390"/>
      <c r="E141" s="390"/>
      <c r="F141" s="390"/>
      <c r="G141" s="390"/>
      <c r="H141" s="390"/>
      <c r="I141" s="390"/>
      <c r="J141" s="390"/>
      <c r="K141" s="390"/>
      <c r="L141" s="390"/>
      <c r="M141" s="390"/>
      <c r="N141" s="390"/>
      <c r="O141" s="390"/>
      <c r="P141" s="390"/>
      <c r="Q141" s="390"/>
      <c r="R141" s="390"/>
      <c r="S141" s="390"/>
      <c r="T141" s="390"/>
      <c r="U141" s="390"/>
    </row>
    <row r="142" spans="2:21" ht="15.75">
      <c r="B142" s="390"/>
      <c r="C142" s="390"/>
      <c r="D142" s="390"/>
      <c r="E142" s="390"/>
      <c r="F142" s="390"/>
      <c r="G142" s="390"/>
      <c r="H142" s="390"/>
      <c r="I142" s="390"/>
      <c r="J142" s="390"/>
      <c r="K142" s="390"/>
      <c r="L142" s="390"/>
      <c r="M142" s="390"/>
      <c r="N142" s="390"/>
      <c r="O142" s="390"/>
      <c r="P142" s="390"/>
      <c r="Q142" s="390"/>
      <c r="R142" s="390"/>
      <c r="S142" s="390"/>
      <c r="T142" s="390"/>
      <c r="U142" s="390"/>
    </row>
    <row r="143" spans="2:21" ht="15.75">
      <c r="B143" s="390"/>
      <c r="C143" s="390"/>
      <c r="D143" s="390"/>
      <c r="E143" s="390"/>
      <c r="F143" s="390"/>
      <c r="G143" s="390"/>
      <c r="H143" s="390"/>
      <c r="I143" s="390"/>
      <c r="J143" s="390"/>
      <c r="K143" s="390"/>
      <c r="L143" s="390"/>
      <c r="M143" s="390"/>
      <c r="N143" s="390"/>
      <c r="O143" s="390"/>
      <c r="P143" s="390"/>
      <c r="Q143" s="390"/>
      <c r="R143" s="390"/>
      <c r="S143" s="390"/>
      <c r="T143" s="390"/>
      <c r="U143" s="390"/>
    </row>
    <row r="144" spans="2:21" ht="15.75">
      <c r="B144" s="390"/>
      <c r="C144" s="390"/>
      <c r="D144" s="390"/>
      <c r="E144" s="390"/>
      <c r="F144" s="390"/>
      <c r="G144" s="390"/>
      <c r="H144" s="390"/>
      <c r="I144" s="390"/>
      <c r="J144" s="390"/>
      <c r="K144" s="390"/>
      <c r="L144" s="390"/>
      <c r="M144" s="390"/>
      <c r="N144" s="390"/>
      <c r="O144" s="390"/>
      <c r="P144" s="390"/>
      <c r="Q144" s="390"/>
      <c r="R144" s="390"/>
      <c r="S144" s="390"/>
      <c r="T144" s="390"/>
      <c r="U144" s="390"/>
    </row>
    <row r="145" spans="2:21" ht="15.75">
      <c r="B145" s="390"/>
      <c r="C145" s="390"/>
      <c r="D145" s="390"/>
      <c r="E145" s="390"/>
      <c r="F145" s="390"/>
      <c r="G145" s="390"/>
      <c r="H145" s="390"/>
      <c r="I145" s="390"/>
      <c r="J145" s="390"/>
      <c r="K145" s="390"/>
      <c r="L145" s="390"/>
      <c r="M145" s="390"/>
      <c r="N145" s="390"/>
      <c r="O145" s="390"/>
      <c r="P145" s="390"/>
      <c r="Q145" s="390"/>
      <c r="R145" s="390"/>
      <c r="S145" s="390"/>
      <c r="T145" s="390"/>
      <c r="U145" s="390"/>
    </row>
    <row r="146" spans="2:21" ht="15.75">
      <c r="B146" s="390"/>
      <c r="C146" s="390"/>
      <c r="D146" s="390"/>
      <c r="E146" s="390"/>
      <c r="F146" s="390"/>
      <c r="G146" s="390"/>
      <c r="H146" s="390"/>
      <c r="I146" s="390"/>
      <c r="J146" s="390"/>
      <c r="K146" s="390"/>
      <c r="L146" s="390"/>
      <c r="M146" s="390"/>
      <c r="N146" s="390"/>
      <c r="O146" s="390"/>
      <c r="P146" s="390"/>
      <c r="Q146" s="390"/>
      <c r="R146" s="390"/>
      <c r="S146" s="390"/>
      <c r="T146" s="390"/>
      <c r="U146" s="390"/>
    </row>
    <row r="147" spans="2:21" ht="15.75">
      <c r="B147" s="390"/>
      <c r="C147" s="390"/>
      <c r="D147" s="390"/>
      <c r="E147" s="390"/>
      <c r="F147" s="390"/>
      <c r="G147" s="390"/>
      <c r="H147" s="390"/>
      <c r="I147" s="390"/>
      <c r="J147" s="390"/>
      <c r="K147" s="390"/>
      <c r="L147" s="390"/>
      <c r="M147" s="390"/>
      <c r="N147" s="390"/>
      <c r="O147" s="390"/>
      <c r="P147" s="390"/>
      <c r="Q147" s="390"/>
      <c r="R147" s="390"/>
      <c r="S147" s="390"/>
      <c r="T147" s="390"/>
      <c r="U147" s="390"/>
    </row>
    <row r="148" spans="2:21" ht="15.75">
      <c r="B148" s="390"/>
      <c r="C148" s="390"/>
      <c r="D148" s="390"/>
      <c r="E148" s="390"/>
      <c r="F148" s="390"/>
      <c r="G148" s="390"/>
      <c r="H148" s="390"/>
      <c r="I148" s="390"/>
      <c r="J148" s="390"/>
      <c r="K148" s="390"/>
      <c r="L148" s="390"/>
      <c r="M148" s="390"/>
      <c r="N148" s="390"/>
      <c r="O148" s="390"/>
      <c r="P148" s="390"/>
      <c r="Q148" s="390"/>
      <c r="R148" s="390"/>
      <c r="S148" s="390"/>
      <c r="T148" s="390"/>
      <c r="U148" s="390"/>
    </row>
    <row r="149" spans="2:21" ht="15.75">
      <c r="B149" s="390"/>
      <c r="C149" s="390"/>
      <c r="D149" s="390"/>
      <c r="E149" s="390"/>
      <c r="F149" s="390"/>
      <c r="G149" s="390"/>
      <c r="H149" s="390"/>
      <c r="I149" s="390"/>
      <c r="J149" s="390"/>
      <c r="K149" s="390"/>
      <c r="L149" s="390"/>
      <c r="M149" s="390"/>
      <c r="N149" s="390"/>
      <c r="O149" s="390"/>
      <c r="P149" s="390"/>
      <c r="Q149" s="390"/>
      <c r="R149" s="390"/>
      <c r="S149" s="390"/>
      <c r="T149" s="390"/>
      <c r="U149" s="390"/>
    </row>
    <row r="150" spans="2:21" ht="15.75">
      <c r="B150" s="390"/>
      <c r="C150" s="390"/>
      <c r="D150" s="390"/>
      <c r="E150" s="390"/>
      <c r="F150" s="390"/>
      <c r="G150" s="390"/>
      <c r="H150" s="390"/>
      <c r="I150" s="390"/>
      <c r="J150" s="390"/>
      <c r="K150" s="390"/>
      <c r="L150" s="390"/>
      <c r="M150" s="390"/>
      <c r="N150" s="390"/>
      <c r="O150" s="390"/>
      <c r="P150" s="390"/>
      <c r="Q150" s="390"/>
      <c r="R150" s="390"/>
      <c r="S150" s="390"/>
      <c r="T150" s="390"/>
      <c r="U150" s="390"/>
    </row>
    <row r="151" spans="2:21" ht="15.75">
      <c r="B151" s="390"/>
      <c r="C151" s="390"/>
      <c r="D151" s="390"/>
      <c r="E151" s="390"/>
      <c r="F151" s="390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</row>
    <row r="152" spans="2:21" ht="15.75">
      <c r="B152" s="390"/>
      <c r="C152" s="390"/>
      <c r="D152" s="390"/>
      <c r="E152" s="390"/>
      <c r="F152" s="390"/>
      <c r="G152" s="390"/>
      <c r="H152" s="390"/>
      <c r="I152" s="390"/>
      <c r="J152" s="390"/>
      <c r="K152" s="390"/>
      <c r="L152" s="390"/>
      <c r="M152" s="390"/>
      <c r="N152" s="390"/>
      <c r="O152" s="390"/>
      <c r="P152" s="390"/>
      <c r="Q152" s="390"/>
      <c r="R152" s="390"/>
      <c r="S152" s="390"/>
      <c r="T152" s="390"/>
      <c r="U152" s="390"/>
    </row>
    <row r="153" spans="2:21" ht="15.75">
      <c r="B153" s="390"/>
      <c r="C153" s="390"/>
      <c r="D153" s="390"/>
      <c r="E153" s="390"/>
      <c r="F153" s="390"/>
      <c r="G153" s="390"/>
      <c r="H153" s="390"/>
      <c r="I153" s="390"/>
      <c r="J153" s="390"/>
      <c r="K153" s="390"/>
      <c r="L153" s="390"/>
      <c r="M153" s="390"/>
      <c r="N153" s="390"/>
      <c r="O153" s="390"/>
      <c r="P153" s="390"/>
      <c r="Q153" s="390"/>
      <c r="R153" s="390"/>
      <c r="S153" s="390"/>
      <c r="T153" s="390"/>
      <c r="U153" s="390"/>
    </row>
    <row r="154" spans="2:21" ht="15.75">
      <c r="B154" s="390"/>
      <c r="C154" s="390"/>
      <c r="D154" s="390"/>
      <c r="E154" s="390"/>
      <c r="F154" s="390"/>
      <c r="G154" s="390"/>
      <c r="H154" s="390"/>
      <c r="I154" s="390"/>
      <c r="J154" s="390"/>
      <c r="K154" s="390"/>
      <c r="L154" s="390"/>
      <c r="M154" s="390"/>
      <c r="N154" s="390"/>
      <c r="O154" s="390"/>
      <c r="P154" s="390"/>
      <c r="Q154" s="390"/>
      <c r="R154" s="390"/>
      <c r="S154" s="390"/>
      <c r="T154" s="390"/>
      <c r="U154" s="390"/>
    </row>
    <row r="155" spans="2:21" ht="15.75">
      <c r="B155" s="390"/>
      <c r="C155" s="390"/>
      <c r="D155" s="390"/>
      <c r="E155" s="390"/>
      <c r="F155" s="390"/>
      <c r="G155" s="390"/>
      <c r="H155" s="390"/>
      <c r="I155" s="390"/>
      <c r="J155" s="390"/>
      <c r="K155" s="390"/>
      <c r="L155" s="390"/>
      <c r="M155" s="390"/>
      <c r="N155" s="390"/>
      <c r="O155" s="390"/>
      <c r="P155" s="390"/>
      <c r="Q155" s="390"/>
      <c r="R155" s="390"/>
      <c r="S155" s="390"/>
      <c r="T155" s="390"/>
      <c r="U155" s="390"/>
    </row>
    <row r="156" spans="2:21" ht="15.75">
      <c r="B156" s="390"/>
      <c r="C156" s="390"/>
      <c r="D156" s="390"/>
      <c r="E156" s="390"/>
      <c r="F156" s="390"/>
      <c r="G156" s="390"/>
      <c r="H156" s="390"/>
      <c r="I156" s="390"/>
      <c r="J156" s="390"/>
      <c r="K156" s="390"/>
      <c r="L156" s="390"/>
      <c r="M156" s="390"/>
      <c r="N156" s="390"/>
      <c r="O156" s="390"/>
      <c r="P156" s="390"/>
      <c r="Q156" s="390"/>
      <c r="R156" s="390"/>
      <c r="S156" s="390"/>
      <c r="T156" s="390"/>
      <c r="U156" s="390"/>
    </row>
    <row r="157" spans="2:21" ht="15.75">
      <c r="B157" s="390"/>
      <c r="C157" s="390"/>
      <c r="D157" s="390"/>
      <c r="E157" s="390"/>
      <c r="F157" s="390"/>
      <c r="G157" s="390"/>
      <c r="H157" s="390"/>
      <c r="I157" s="390"/>
      <c r="J157" s="390"/>
      <c r="K157" s="390"/>
      <c r="L157" s="390"/>
      <c r="M157" s="390"/>
      <c r="N157" s="390"/>
      <c r="O157" s="390"/>
      <c r="P157" s="390"/>
      <c r="Q157" s="390"/>
      <c r="R157" s="390"/>
      <c r="S157" s="390"/>
      <c r="T157" s="390"/>
      <c r="U157" s="390"/>
    </row>
    <row r="158" spans="2:21" ht="15.75">
      <c r="B158" s="390"/>
      <c r="C158" s="390"/>
      <c r="D158" s="390"/>
      <c r="E158" s="390"/>
      <c r="F158" s="390"/>
      <c r="G158" s="390"/>
      <c r="H158" s="390"/>
      <c r="I158" s="390"/>
      <c r="J158" s="390"/>
      <c r="K158" s="390"/>
      <c r="L158" s="390"/>
      <c r="M158" s="390"/>
      <c r="N158" s="390"/>
      <c r="O158" s="390"/>
      <c r="P158" s="390"/>
      <c r="Q158" s="390"/>
      <c r="R158" s="390"/>
      <c r="S158" s="390"/>
      <c r="T158" s="390"/>
      <c r="U158" s="390"/>
    </row>
    <row r="159" spans="2:21" ht="15.75">
      <c r="B159" s="390"/>
      <c r="C159" s="390"/>
      <c r="D159" s="390"/>
      <c r="E159" s="390"/>
      <c r="F159" s="390"/>
      <c r="G159" s="390"/>
      <c r="H159" s="390"/>
      <c r="I159" s="390"/>
      <c r="J159" s="390"/>
      <c r="K159" s="390"/>
      <c r="L159" s="390"/>
      <c r="M159" s="390"/>
      <c r="N159" s="390"/>
      <c r="O159" s="390"/>
      <c r="P159" s="390"/>
      <c r="Q159" s="390"/>
      <c r="R159" s="390"/>
      <c r="S159" s="390"/>
      <c r="T159" s="390"/>
      <c r="U159" s="390"/>
    </row>
    <row r="160" spans="2:21" ht="15.75">
      <c r="B160" s="390"/>
      <c r="C160" s="390"/>
      <c r="D160" s="390"/>
      <c r="E160" s="390"/>
      <c r="F160" s="390"/>
      <c r="G160" s="390"/>
      <c r="H160" s="390"/>
      <c r="I160" s="390"/>
      <c r="J160" s="390"/>
      <c r="K160" s="390"/>
      <c r="L160" s="390"/>
      <c r="M160" s="390"/>
      <c r="N160" s="390"/>
      <c r="O160" s="390"/>
      <c r="P160" s="390"/>
      <c r="Q160" s="390"/>
      <c r="R160" s="390"/>
      <c r="S160" s="390"/>
      <c r="T160" s="390"/>
      <c r="U160" s="390"/>
    </row>
    <row r="161" spans="2:21" ht="15.75">
      <c r="B161" s="390"/>
      <c r="C161" s="390"/>
      <c r="D161" s="390"/>
      <c r="E161" s="390"/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0"/>
      <c r="Q161" s="390"/>
      <c r="R161" s="390"/>
      <c r="S161" s="390"/>
      <c r="T161" s="390"/>
      <c r="U161" s="390"/>
    </row>
    <row r="162" spans="2:21" ht="15.75">
      <c r="B162" s="390"/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</row>
    <row r="163" spans="2:21" ht="15.75">
      <c r="B163" s="390"/>
      <c r="C163" s="390"/>
      <c r="D163" s="390"/>
      <c r="E163" s="390"/>
      <c r="F163" s="390"/>
      <c r="G163" s="390"/>
      <c r="H163" s="390"/>
      <c r="I163" s="390"/>
      <c r="J163" s="390"/>
      <c r="K163" s="390"/>
      <c r="L163" s="390"/>
      <c r="M163" s="390"/>
      <c r="N163" s="390"/>
      <c r="O163" s="390"/>
      <c r="P163" s="390"/>
      <c r="Q163" s="390"/>
      <c r="R163" s="390"/>
      <c r="S163" s="390"/>
      <c r="T163" s="390"/>
      <c r="U163" s="390"/>
    </row>
    <row r="164" spans="2:21" ht="15.75">
      <c r="B164" s="390"/>
      <c r="C164" s="390"/>
      <c r="D164" s="390"/>
      <c r="E164" s="390"/>
      <c r="F164" s="390"/>
      <c r="G164" s="390"/>
      <c r="H164" s="390"/>
      <c r="I164" s="390"/>
      <c r="J164" s="390"/>
      <c r="K164" s="390"/>
      <c r="L164" s="390"/>
      <c r="M164" s="390"/>
      <c r="N164" s="390"/>
      <c r="O164" s="390"/>
      <c r="P164" s="390"/>
      <c r="Q164" s="390"/>
      <c r="R164" s="390"/>
      <c r="S164" s="390"/>
      <c r="T164" s="390"/>
      <c r="U164" s="390"/>
    </row>
    <row r="165" spans="2:21" ht="15.75">
      <c r="B165" s="390"/>
      <c r="C165" s="390"/>
      <c r="D165" s="390"/>
      <c r="E165" s="390"/>
      <c r="F165" s="390"/>
      <c r="G165" s="390"/>
      <c r="H165" s="390"/>
      <c r="I165" s="390"/>
      <c r="J165" s="390"/>
      <c r="K165" s="390"/>
      <c r="L165" s="390"/>
      <c r="M165" s="390"/>
      <c r="N165" s="390"/>
      <c r="O165" s="390"/>
      <c r="P165" s="390"/>
      <c r="Q165" s="390"/>
      <c r="R165" s="390"/>
      <c r="S165" s="390"/>
      <c r="T165" s="390"/>
      <c r="U165" s="390"/>
    </row>
    <row r="166" spans="2:21" ht="15.75">
      <c r="B166" s="390"/>
      <c r="C166" s="390"/>
      <c r="D166" s="390"/>
      <c r="E166" s="390"/>
      <c r="F166" s="390"/>
      <c r="G166" s="390"/>
      <c r="H166" s="390"/>
      <c r="I166" s="390"/>
      <c r="J166" s="390"/>
      <c r="K166" s="390"/>
      <c r="L166" s="390"/>
      <c r="M166" s="390"/>
      <c r="N166" s="390"/>
      <c r="O166" s="390"/>
      <c r="P166" s="390"/>
      <c r="Q166" s="390"/>
      <c r="R166" s="390"/>
      <c r="S166" s="390"/>
      <c r="T166" s="390"/>
      <c r="U166" s="390"/>
    </row>
    <row r="167" spans="2:21" ht="15.75">
      <c r="B167" s="390"/>
      <c r="C167" s="390"/>
      <c r="D167" s="390"/>
      <c r="E167" s="390"/>
      <c r="F167" s="390"/>
      <c r="G167" s="390"/>
      <c r="H167" s="390"/>
      <c r="I167" s="390"/>
      <c r="J167" s="390"/>
      <c r="K167" s="390"/>
      <c r="L167" s="390"/>
      <c r="M167" s="390"/>
      <c r="N167" s="390"/>
      <c r="O167" s="390"/>
      <c r="P167" s="390"/>
      <c r="Q167" s="390"/>
      <c r="R167" s="390"/>
      <c r="S167" s="390"/>
      <c r="T167" s="390"/>
      <c r="U167" s="390"/>
    </row>
    <row r="168" spans="2:21" ht="15.75">
      <c r="B168" s="390"/>
      <c r="C168" s="390"/>
      <c r="D168" s="390"/>
      <c r="E168" s="390"/>
      <c r="F168" s="390"/>
      <c r="G168" s="390"/>
      <c r="H168" s="390"/>
      <c r="I168" s="390"/>
      <c r="J168" s="390"/>
      <c r="K168" s="390"/>
      <c r="L168" s="390"/>
      <c r="M168" s="390"/>
      <c r="N168" s="390"/>
      <c r="O168" s="390"/>
      <c r="P168" s="390"/>
      <c r="Q168" s="390"/>
      <c r="R168" s="390"/>
      <c r="S168" s="390"/>
      <c r="T168" s="390"/>
      <c r="U168" s="390"/>
    </row>
    <row r="169" spans="2:21" ht="15.75">
      <c r="B169" s="390"/>
      <c r="C169" s="390"/>
      <c r="D169" s="390"/>
      <c r="E169" s="390"/>
      <c r="F169" s="390"/>
      <c r="G169" s="390"/>
      <c r="H169" s="390"/>
      <c r="I169" s="390"/>
      <c r="J169" s="390"/>
      <c r="K169" s="390"/>
      <c r="L169" s="390"/>
      <c r="M169" s="390"/>
      <c r="N169" s="390"/>
      <c r="O169" s="390"/>
      <c r="P169" s="390"/>
      <c r="Q169" s="390"/>
      <c r="R169" s="390"/>
      <c r="S169" s="390"/>
      <c r="T169" s="390"/>
      <c r="U169" s="390"/>
    </row>
    <row r="170" spans="2:21" ht="15.75">
      <c r="B170" s="390"/>
      <c r="C170" s="390"/>
      <c r="D170" s="390"/>
      <c r="E170" s="390"/>
      <c r="F170" s="390"/>
      <c r="G170" s="390"/>
      <c r="H170" s="390"/>
      <c r="I170" s="390"/>
      <c r="J170" s="390"/>
      <c r="K170" s="390"/>
      <c r="L170" s="390"/>
      <c r="M170" s="390"/>
      <c r="N170" s="390"/>
      <c r="O170" s="390"/>
      <c r="P170" s="390"/>
      <c r="Q170" s="390"/>
      <c r="R170" s="390"/>
      <c r="S170" s="390"/>
      <c r="T170" s="390"/>
      <c r="U170" s="390"/>
    </row>
    <row r="171" spans="2:21" ht="15.75">
      <c r="B171" s="390"/>
      <c r="C171" s="390"/>
      <c r="D171" s="390"/>
      <c r="E171" s="390"/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  <c r="S171" s="390"/>
      <c r="T171" s="390"/>
      <c r="U171" s="390"/>
    </row>
    <row r="172" spans="2:21" ht="15.75">
      <c r="B172" s="390"/>
      <c r="C172" s="390"/>
      <c r="D172" s="390"/>
      <c r="E172" s="390"/>
      <c r="F172" s="390"/>
      <c r="G172" s="390"/>
      <c r="H172" s="390"/>
      <c r="I172" s="390"/>
      <c r="J172" s="390"/>
      <c r="K172" s="390"/>
      <c r="L172" s="390"/>
      <c r="M172" s="390"/>
      <c r="N172" s="390"/>
      <c r="O172" s="390"/>
      <c r="P172" s="390"/>
      <c r="Q172" s="390"/>
      <c r="R172" s="390"/>
      <c r="S172" s="390"/>
      <c r="T172" s="390"/>
      <c r="U172" s="390"/>
    </row>
    <row r="173" spans="2:21" ht="15.75">
      <c r="B173" s="390"/>
      <c r="C173" s="390"/>
      <c r="D173" s="390"/>
      <c r="E173" s="390"/>
      <c r="F173" s="390"/>
      <c r="G173" s="390"/>
      <c r="H173" s="390"/>
      <c r="I173" s="390"/>
      <c r="J173" s="390"/>
      <c r="K173" s="390"/>
      <c r="L173" s="390"/>
      <c r="M173" s="390"/>
      <c r="N173" s="390"/>
      <c r="O173" s="390"/>
      <c r="P173" s="390"/>
      <c r="Q173" s="390"/>
      <c r="R173" s="390"/>
      <c r="S173" s="390"/>
      <c r="T173" s="390"/>
      <c r="U173" s="390"/>
    </row>
    <row r="174" spans="2:21" ht="15.75">
      <c r="B174" s="390"/>
      <c r="C174" s="390"/>
      <c r="D174" s="390"/>
      <c r="E174" s="390"/>
      <c r="F174" s="390"/>
      <c r="G174" s="390"/>
      <c r="H174" s="390"/>
      <c r="I174" s="390"/>
      <c r="J174" s="390"/>
      <c r="K174" s="390"/>
      <c r="L174" s="390"/>
      <c r="M174" s="390"/>
      <c r="N174" s="390"/>
      <c r="O174" s="390"/>
      <c r="P174" s="390"/>
      <c r="Q174" s="390"/>
      <c r="R174" s="390"/>
      <c r="S174" s="390"/>
      <c r="T174" s="390"/>
      <c r="U174" s="390"/>
    </row>
    <row r="175" spans="2:21" ht="15.75">
      <c r="B175" s="390"/>
      <c r="C175" s="390"/>
      <c r="D175" s="390"/>
      <c r="E175" s="390"/>
      <c r="F175" s="390"/>
      <c r="G175" s="390"/>
      <c r="H175" s="390"/>
      <c r="I175" s="390"/>
      <c r="J175" s="390"/>
      <c r="K175" s="390"/>
      <c r="L175" s="390"/>
      <c r="M175" s="390"/>
      <c r="N175" s="390"/>
      <c r="O175" s="390"/>
      <c r="P175" s="390"/>
      <c r="Q175" s="390"/>
      <c r="R175" s="390"/>
      <c r="S175" s="390"/>
      <c r="T175" s="390"/>
      <c r="U175" s="390"/>
    </row>
    <row r="176" spans="2:21" ht="15.75">
      <c r="B176" s="390"/>
      <c r="C176" s="390"/>
      <c r="D176" s="390"/>
      <c r="E176" s="390"/>
      <c r="F176" s="390"/>
      <c r="G176" s="390"/>
      <c r="H176" s="390"/>
      <c r="I176" s="390"/>
      <c r="J176" s="390"/>
      <c r="K176" s="390"/>
      <c r="L176" s="390"/>
      <c r="M176" s="390"/>
      <c r="N176" s="390"/>
      <c r="O176" s="390"/>
      <c r="P176" s="390"/>
      <c r="Q176" s="390"/>
      <c r="R176" s="390"/>
      <c r="S176" s="390"/>
      <c r="T176" s="390"/>
      <c r="U176" s="390"/>
    </row>
    <row r="177" spans="2:21" ht="15.75">
      <c r="B177" s="390"/>
      <c r="C177" s="390"/>
      <c r="D177" s="390"/>
      <c r="E177" s="390"/>
      <c r="F177" s="390"/>
      <c r="G177" s="390"/>
      <c r="H177" s="390"/>
      <c r="I177" s="390"/>
      <c r="J177" s="390"/>
      <c r="K177" s="390"/>
      <c r="L177" s="390"/>
      <c r="M177" s="390"/>
      <c r="N177" s="390"/>
      <c r="O177" s="390"/>
      <c r="P177" s="390"/>
      <c r="Q177" s="390"/>
      <c r="R177" s="390"/>
      <c r="S177" s="390"/>
      <c r="T177" s="390"/>
      <c r="U177" s="390"/>
    </row>
    <row r="178" spans="2:21" ht="15.75">
      <c r="B178" s="390"/>
      <c r="C178" s="390"/>
      <c r="D178" s="390"/>
      <c r="E178" s="390"/>
      <c r="F178" s="390"/>
      <c r="G178" s="390"/>
      <c r="H178" s="390"/>
      <c r="I178" s="390"/>
      <c r="J178" s="390"/>
      <c r="K178" s="390"/>
      <c r="L178" s="390"/>
      <c r="M178" s="390"/>
      <c r="N178" s="390"/>
      <c r="O178" s="390"/>
      <c r="P178" s="390"/>
      <c r="Q178" s="390"/>
      <c r="R178" s="390"/>
      <c r="S178" s="390"/>
      <c r="T178" s="390"/>
      <c r="U178" s="390"/>
    </row>
    <row r="179" spans="2:21" ht="15.75">
      <c r="B179" s="390"/>
      <c r="C179" s="390"/>
      <c r="D179" s="390"/>
      <c r="E179" s="390"/>
      <c r="F179" s="390"/>
      <c r="G179" s="390"/>
      <c r="H179" s="390"/>
      <c r="I179" s="390"/>
      <c r="J179" s="390"/>
      <c r="K179" s="390"/>
      <c r="L179" s="390"/>
      <c r="M179" s="390"/>
      <c r="N179" s="390"/>
      <c r="O179" s="390"/>
      <c r="P179" s="390"/>
      <c r="Q179" s="390"/>
      <c r="R179" s="390"/>
      <c r="S179" s="390"/>
      <c r="T179" s="390"/>
      <c r="U179" s="390"/>
    </row>
    <row r="180" spans="2:21" ht="15.75">
      <c r="B180" s="390"/>
      <c r="C180" s="390"/>
      <c r="D180" s="390"/>
      <c r="E180" s="390"/>
      <c r="F180" s="390"/>
      <c r="G180" s="390"/>
      <c r="H180" s="390"/>
      <c r="I180" s="390"/>
      <c r="J180" s="390"/>
      <c r="K180" s="390"/>
      <c r="L180" s="390"/>
      <c r="M180" s="390"/>
      <c r="N180" s="390"/>
      <c r="O180" s="390"/>
      <c r="P180" s="390"/>
      <c r="Q180" s="390"/>
      <c r="R180" s="390"/>
      <c r="S180" s="390"/>
      <c r="T180" s="390"/>
      <c r="U180" s="390"/>
    </row>
    <row r="181" spans="2:21" ht="15.75">
      <c r="B181" s="390"/>
      <c r="C181" s="390"/>
      <c r="D181" s="390"/>
      <c r="E181" s="390"/>
      <c r="F181" s="390"/>
      <c r="G181" s="390"/>
      <c r="H181" s="390"/>
      <c r="I181" s="390"/>
      <c r="J181" s="390"/>
      <c r="K181" s="390"/>
      <c r="L181" s="390"/>
      <c r="M181" s="390"/>
      <c r="N181" s="390"/>
      <c r="O181" s="390"/>
      <c r="P181" s="390"/>
      <c r="Q181" s="390"/>
      <c r="R181" s="390"/>
      <c r="S181" s="390"/>
      <c r="T181" s="390"/>
      <c r="U181" s="390"/>
    </row>
    <row r="182" spans="2:21" ht="15.75">
      <c r="B182" s="390"/>
      <c r="C182" s="390"/>
      <c r="D182" s="390"/>
      <c r="E182" s="390"/>
      <c r="F182" s="390"/>
      <c r="G182" s="390"/>
      <c r="H182" s="390"/>
      <c r="I182" s="390"/>
      <c r="J182" s="390"/>
      <c r="K182" s="390"/>
      <c r="L182" s="390"/>
      <c r="M182" s="390"/>
      <c r="N182" s="390"/>
      <c r="O182" s="390"/>
      <c r="P182" s="390"/>
      <c r="Q182" s="390"/>
      <c r="R182" s="390"/>
      <c r="S182" s="390"/>
      <c r="T182" s="390"/>
      <c r="U182" s="390"/>
    </row>
    <row r="183" spans="2:21" ht="15.75">
      <c r="B183" s="390"/>
      <c r="C183" s="390"/>
      <c r="D183" s="390"/>
      <c r="E183" s="390"/>
      <c r="F183" s="390"/>
      <c r="G183" s="390"/>
      <c r="H183" s="390"/>
      <c r="I183" s="390"/>
      <c r="J183" s="390"/>
      <c r="K183" s="390"/>
      <c r="L183" s="390"/>
      <c r="M183" s="390"/>
      <c r="N183" s="390"/>
      <c r="O183" s="390"/>
      <c r="P183" s="390"/>
      <c r="Q183" s="390"/>
      <c r="R183" s="390"/>
      <c r="S183" s="390"/>
      <c r="T183" s="390"/>
      <c r="U183" s="390"/>
    </row>
    <row r="184" spans="2:21" ht="15.75">
      <c r="B184" s="390"/>
      <c r="C184" s="390"/>
      <c r="D184" s="390"/>
      <c r="E184" s="390"/>
      <c r="F184" s="390"/>
      <c r="G184" s="390"/>
      <c r="H184" s="390"/>
      <c r="I184" s="390"/>
      <c r="J184" s="390"/>
      <c r="K184" s="390"/>
      <c r="L184" s="390"/>
      <c r="M184" s="390"/>
      <c r="N184" s="390"/>
      <c r="O184" s="390"/>
      <c r="P184" s="390"/>
      <c r="Q184" s="390"/>
      <c r="R184" s="390"/>
      <c r="S184" s="390"/>
      <c r="T184" s="390"/>
      <c r="U184" s="390"/>
    </row>
    <row r="185" spans="2:21" ht="15.75">
      <c r="B185" s="390"/>
      <c r="C185" s="390"/>
      <c r="D185" s="390"/>
      <c r="E185" s="390"/>
      <c r="F185" s="390"/>
      <c r="G185" s="390"/>
      <c r="H185" s="390"/>
      <c r="I185" s="390"/>
      <c r="J185" s="390"/>
      <c r="K185" s="390"/>
      <c r="L185" s="390"/>
      <c r="M185" s="390"/>
      <c r="N185" s="390"/>
      <c r="O185" s="390"/>
      <c r="P185" s="390"/>
      <c r="Q185" s="390"/>
      <c r="R185" s="390"/>
      <c r="S185" s="390"/>
      <c r="T185" s="390"/>
      <c r="U185" s="390"/>
    </row>
    <row r="186" spans="2:21" ht="15.75">
      <c r="B186" s="390"/>
      <c r="C186" s="390"/>
      <c r="D186" s="390"/>
      <c r="E186" s="390"/>
      <c r="F186" s="390"/>
      <c r="G186" s="390"/>
      <c r="H186" s="390"/>
      <c r="I186" s="390"/>
      <c r="J186" s="390"/>
      <c r="K186" s="390"/>
      <c r="L186" s="390"/>
      <c r="M186" s="390"/>
      <c r="N186" s="390"/>
      <c r="O186" s="390"/>
      <c r="P186" s="390"/>
      <c r="Q186" s="390"/>
      <c r="R186" s="390"/>
      <c r="S186" s="390"/>
      <c r="T186" s="390"/>
      <c r="U186" s="390"/>
    </row>
    <row r="187" spans="2:21" ht="15.75">
      <c r="B187" s="390"/>
      <c r="C187" s="390"/>
      <c r="D187" s="390"/>
      <c r="E187" s="390"/>
      <c r="F187" s="390"/>
      <c r="G187" s="390"/>
      <c r="H187" s="390"/>
      <c r="I187" s="390"/>
      <c r="J187" s="390"/>
      <c r="K187" s="390"/>
      <c r="L187" s="390"/>
      <c r="M187" s="390"/>
      <c r="N187" s="390"/>
      <c r="O187" s="390"/>
      <c r="P187" s="390"/>
      <c r="Q187" s="390"/>
      <c r="R187" s="390"/>
      <c r="S187" s="390"/>
      <c r="T187" s="390"/>
      <c r="U187" s="390"/>
    </row>
    <row r="188" spans="2:21" ht="15.75">
      <c r="B188" s="390"/>
      <c r="C188" s="390"/>
      <c r="D188" s="390"/>
      <c r="E188" s="390"/>
      <c r="F188" s="390"/>
      <c r="G188" s="390"/>
      <c r="H188" s="390"/>
      <c r="I188" s="390"/>
      <c r="J188" s="390"/>
      <c r="K188" s="390"/>
      <c r="L188" s="390"/>
      <c r="M188" s="390"/>
      <c r="N188" s="390"/>
      <c r="O188" s="390"/>
      <c r="P188" s="390"/>
      <c r="Q188" s="390"/>
      <c r="R188" s="390"/>
      <c r="S188" s="390"/>
      <c r="T188" s="390"/>
      <c r="U188" s="390"/>
    </row>
    <row r="189" spans="2:21" ht="15.75">
      <c r="B189" s="390"/>
      <c r="C189" s="390"/>
      <c r="D189" s="390"/>
      <c r="E189" s="390"/>
      <c r="F189" s="390"/>
      <c r="G189" s="390"/>
      <c r="H189" s="390"/>
      <c r="I189" s="390"/>
      <c r="J189" s="390"/>
      <c r="K189" s="390"/>
      <c r="L189" s="390"/>
      <c r="M189" s="390"/>
      <c r="N189" s="390"/>
      <c r="O189" s="390"/>
      <c r="P189" s="390"/>
      <c r="Q189" s="390"/>
      <c r="R189" s="390"/>
      <c r="S189" s="390"/>
      <c r="T189" s="390"/>
      <c r="U189" s="390"/>
    </row>
    <row r="190" spans="2:21" ht="15.75">
      <c r="B190" s="390"/>
      <c r="C190" s="390"/>
      <c r="D190" s="390"/>
      <c r="E190" s="390"/>
      <c r="F190" s="390"/>
      <c r="G190" s="390"/>
      <c r="H190" s="390"/>
      <c r="I190" s="390"/>
      <c r="J190" s="390"/>
      <c r="K190" s="390"/>
      <c r="L190" s="390"/>
      <c r="M190" s="390"/>
      <c r="N190" s="390"/>
      <c r="O190" s="390"/>
      <c r="P190" s="390"/>
      <c r="Q190" s="390"/>
      <c r="R190" s="390"/>
      <c r="S190" s="390"/>
      <c r="T190" s="390"/>
      <c r="U190" s="390"/>
    </row>
    <row r="191" spans="2:21" ht="15.75">
      <c r="B191" s="390"/>
      <c r="C191" s="390"/>
      <c r="D191" s="390"/>
      <c r="E191" s="390"/>
      <c r="F191" s="390"/>
      <c r="G191" s="390"/>
      <c r="H191" s="390"/>
      <c r="I191" s="390"/>
      <c r="J191" s="390"/>
      <c r="K191" s="390"/>
      <c r="L191" s="390"/>
      <c r="M191" s="390"/>
      <c r="N191" s="390"/>
      <c r="O191" s="390"/>
      <c r="P191" s="390"/>
      <c r="Q191" s="390"/>
      <c r="R191" s="390"/>
      <c r="S191" s="390"/>
      <c r="T191" s="390"/>
      <c r="U191" s="390"/>
    </row>
    <row r="192" spans="2:21" ht="15.75">
      <c r="B192" s="390"/>
      <c r="C192" s="390"/>
      <c r="D192" s="390"/>
      <c r="E192" s="390"/>
      <c r="F192" s="390"/>
      <c r="G192" s="390"/>
      <c r="H192" s="390"/>
      <c r="I192" s="390"/>
      <c r="J192" s="390"/>
      <c r="K192" s="390"/>
      <c r="L192" s="390"/>
      <c r="M192" s="390"/>
      <c r="N192" s="390"/>
      <c r="O192" s="390"/>
      <c r="P192" s="390"/>
      <c r="Q192" s="390"/>
      <c r="R192" s="390"/>
      <c r="S192" s="390"/>
      <c r="T192" s="390"/>
      <c r="U192" s="390"/>
    </row>
    <row r="193" spans="2:21" ht="15.75">
      <c r="B193" s="390"/>
      <c r="C193" s="390"/>
      <c r="D193" s="390"/>
      <c r="E193" s="390"/>
      <c r="F193" s="390"/>
      <c r="G193" s="390"/>
      <c r="H193" s="390"/>
      <c r="I193" s="390"/>
      <c r="J193" s="390"/>
      <c r="K193" s="390"/>
      <c r="L193" s="390"/>
      <c r="M193" s="390"/>
      <c r="N193" s="390"/>
      <c r="O193" s="390"/>
      <c r="P193" s="390"/>
      <c r="Q193" s="390"/>
      <c r="R193" s="390"/>
      <c r="S193" s="390"/>
      <c r="T193" s="390"/>
      <c r="U193" s="390"/>
    </row>
    <row r="194" spans="2:21" ht="15.75">
      <c r="B194" s="390"/>
      <c r="C194" s="390"/>
      <c r="D194" s="390"/>
      <c r="E194" s="390"/>
      <c r="F194" s="390"/>
      <c r="G194" s="390"/>
      <c r="H194" s="390"/>
      <c r="I194" s="390"/>
      <c r="J194" s="390"/>
      <c r="K194" s="390"/>
      <c r="L194" s="390"/>
      <c r="M194" s="390"/>
      <c r="N194" s="390"/>
      <c r="O194" s="390"/>
      <c r="P194" s="390"/>
      <c r="Q194" s="390"/>
      <c r="R194" s="390"/>
      <c r="S194" s="390"/>
      <c r="T194" s="390"/>
      <c r="U194" s="390"/>
    </row>
    <row r="195" spans="2:21" ht="15.75">
      <c r="B195" s="390"/>
      <c r="C195" s="390"/>
      <c r="D195" s="390"/>
      <c r="E195" s="390"/>
      <c r="F195" s="390"/>
      <c r="G195" s="390"/>
      <c r="H195" s="390"/>
      <c r="I195" s="390"/>
      <c r="J195" s="390"/>
      <c r="K195" s="390"/>
      <c r="L195" s="390"/>
      <c r="M195" s="390"/>
      <c r="N195" s="390"/>
      <c r="O195" s="390"/>
      <c r="P195" s="390"/>
      <c r="Q195" s="390"/>
      <c r="R195" s="390"/>
      <c r="S195" s="390"/>
      <c r="T195" s="390"/>
      <c r="U195" s="390"/>
    </row>
    <row r="196" spans="2:21" ht="15.75">
      <c r="B196" s="390"/>
      <c r="C196" s="390"/>
      <c r="D196" s="390"/>
      <c r="E196" s="390"/>
      <c r="F196" s="390"/>
      <c r="G196" s="390"/>
      <c r="H196" s="390"/>
      <c r="I196" s="390"/>
      <c r="J196" s="390"/>
      <c r="K196" s="390"/>
      <c r="L196" s="390"/>
      <c r="M196" s="390"/>
      <c r="N196" s="390"/>
      <c r="O196" s="390"/>
      <c r="P196" s="390"/>
      <c r="Q196" s="390"/>
      <c r="R196" s="390"/>
      <c r="S196" s="390"/>
      <c r="T196" s="390"/>
      <c r="U196" s="390"/>
    </row>
    <row r="197" spans="2:21" ht="15.75">
      <c r="B197" s="390"/>
      <c r="C197" s="390"/>
      <c r="D197" s="390"/>
      <c r="E197" s="390"/>
      <c r="F197" s="390"/>
      <c r="G197" s="390"/>
      <c r="H197" s="390"/>
      <c r="I197" s="390"/>
      <c r="J197" s="390"/>
      <c r="K197" s="390"/>
      <c r="L197" s="390"/>
      <c r="M197" s="390"/>
      <c r="N197" s="390"/>
      <c r="O197" s="390"/>
      <c r="P197" s="390"/>
      <c r="Q197" s="390"/>
      <c r="R197" s="390"/>
      <c r="S197" s="390"/>
      <c r="T197" s="390"/>
      <c r="U197" s="390"/>
    </row>
    <row r="198" spans="2:21" ht="15.75">
      <c r="B198" s="390"/>
      <c r="C198" s="390"/>
      <c r="D198" s="390"/>
      <c r="E198" s="390"/>
      <c r="F198" s="390"/>
      <c r="G198" s="390"/>
      <c r="H198" s="390"/>
      <c r="I198" s="390"/>
      <c r="J198" s="390"/>
      <c r="K198" s="390"/>
      <c r="L198" s="390"/>
      <c r="M198" s="390"/>
      <c r="N198" s="390"/>
      <c r="O198" s="390"/>
      <c r="P198" s="390"/>
      <c r="Q198" s="390"/>
      <c r="R198" s="390"/>
      <c r="S198" s="390"/>
      <c r="T198" s="390"/>
      <c r="U198" s="390"/>
    </row>
    <row r="199" spans="2:21" ht="15.75">
      <c r="B199" s="390"/>
      <c r="C199" s="390"/>
      <c r="D199" s="390"/>
      <c r="E199" s="390"/>
      <c r="F199" s="390"/>
      <c r="G199" s="390"/>
      <c r="H199" s="390"/>
      <c r="I199" s="390"/>
      <c r="J199" s="390"/>
      <c r="K199" s="390"/>
      <c r="L199" s="390"/>
      <c r="M199" s="390"/>
      <c r="N199" s="390"/>
      <c r="O199" s="390"/>
      <c r="P199" s="390"/>
      <c r="Q199" s="390"/>
      <c r="R199" s="390"/>
      <c r="S199" s="390"/>
      <c r="T199" s="390"/>
      <c r="U199" s="390"/>
    </row>
    <row r="200" spans="2:21" ht="15.75">
      <c r="B200" s="390"/>
      <c r="C200" s="390"/>
      <c r="D200" s="390"/>
      <c r="E200" s="390"/>
      <c r="F200" s="390"/>
      <c r="G200" s="390"/>
      <c r="H200" s="390"/>
      <c r="I200" s="390"/>
      <c r="J200" s="390"/>
      <c r="K200" s="390"/>
      <c r="L200" s="390"/>
      <c r="M200" s="390"/>
      <c r="N200" s="390"/>
      <c r="O200" s="390"/>
      <c r="P200" s="390"/>
      <c r="Q200" s="390"/>
      <c r="R200" s="390"/>
      <c r="S200" s="390"/>
      <c r="T200" s="390"/>
      <c r="U200" s="390"/>
    </row>
    <row r="201" spans="2:21" ht="15.75">
      <c r="B201" s="390"/>
      <c r="C201" s="390"/>
      <c r="D201" s="390"/>
      <c r="E201" s="390"/>
      <c r="F201" s="390"/>
      <c r="G201" s="390"/>
      <c r="H201" s="390"/>
      <c r="I201" s="390"/>
      <c r="J201" s="390"/>
      <c r="K201" s="390"/>
      <c r="L201" s="390"/>
      <c r="M201" s="390"/>
      <c r="N201" s="390"/>
      <c r="O201" s="390"/>
      <c r="P201" s="390"/>
      <c r="Q201" s="390"/>
      <c r="R201" s="390"/>
      <c r="S201" s="390"/>
      <c r="T201" s="390"/>
      <c r="U201" s="390"/>
    </row>
    <row r="202" spans="2:21" ht="15.75">
      <c r="B202" s="390"/>
      <c r="C202" s="390"/>
      <c r="D202" s="390"/>
      <c r="E202" s="390"/>
      <c r="F202" s="390"/>
      <c r="G202" s="390"/>
      <c r="H202" s="390"/>
      <c r="I202" s="390"/>
      <c r="J202" s="390"/>
      <c r="K202" s="390"/>
      <c r="L202" s="390"/>
      <c r="M202" s="390"/>
      <c r="N202" s="390"/>
      <c r="O202" s="390"/>
      <c r="P202" s="390"/>
      <c r="Q202" s="390"/>
      <c r="R202" s="390"/>
      <c r="S202" s="390"/>
      <c r="T202" s="390"/>
      <c r="U202" s="390"/>
    </row>
    <row r="203" spans="2:21" ht="15.75">
      <c r="B203" s="390"/>
      <c r="C203" s="390"/>
      <c r="D203" s="390"/>
      <c r="E203" s="390"/>
      <c r="F203" s="390"/>
      <c r="G203" s="390"/>
      <c r="H203" s="390"/>
      <c r="I203" s="390"/>
      <c r="J203" s="390"/>
      <c r="K203" s="390"/>
      <c r="L203" s="390"/>
      <c r="M203" s="390"/>
      <c r="N203" s="390"/>
      <c r="O203" s="390"/>
      <c r="P203" s="390"/>
      <c r="Q203" s="390"/>
      <c r="R203" s="390"/>
      <c r="S203" s="390"/>
      <c r="T203" s="390"/>
      <c r="U203" s="390"/>
    </row>
    <row r="204" spans="2:21" ht="15.75">
      <c r="B204" s="390"/>
      <c r="C204" s="390"/>
      <c r="D204" s="390"/>
      <c r="E204" s="390"/>
      <c r="F204" s="390"/>
      <c r="G204" s="390"/>
      <c r="H204" s="390"/>
      <c r="I204" s="390"/>
      <c r="J204" s="390"/>
      <c r="K204" s="390"/>
      <c r="L204" s="390"/>
      <c r="M204" s="390"/>
      <c r="N204" s="390"/>
      <c r="O204" s="390"/>
      <c r="P204" s="390"/>
      <c r="Q204" s="390"/>
      <c r="R204" s="390"/>
      <c r="S204" s="390"/>
      <c r="T204" s="390"/>
      <c r="U204" s="390"/>
    </row>
    <row r="205" spans="2:21" ht="15.75">
      <c r="B205" s="390"/>
      <c r="C205" s="390"/>
      <c r="D205" s="390"/>
      <c r="E205" s="390"/>
      <c r="F205" s="390"/>
      <c r="G205" s="390"/>
      <c r="H205" s="390"/>
      <c r="I205" s="390"/>
      <c r="J205" s="390"/>
      <c r="K205" s="390"/>
      <c r="L205" s="390"/>
      <c r="M205" s="390"/>
      <c r="N205" s="390"/>
      <c r="O205" s="390"/>
      <c r="P205" s="390"/>
      <c r="Q205" s="390"/>
      <c r="R205" s="390"/>
      <c r="S205" s="390"/>
      <c r="T205" s="390"/>
      <c r="U205" s="390"/>
    </row>
    <row r="206" spans="2:21" ht="15.75">
      <c r="B206" s="390"/>
      <c r="C206" s="390"/>
      <c r="D206" s="390"/>
      <c r="E206" s="390"/>
      <c r="F206" s="390"/>
      <c r="G206" s="390"/>
      <c r="H206" s="390"/>
      <c r="I206" s="390"/>
      <c r="J206" s="390"/>
      <c r="K206" s="390"/>
      <c r="L206" s="390"/>
      <c r="M206" s="390"/>
      <c r="N206" s="390"/>
      <c r="O206" s="390"/>
      <c r="P206" s="390"/>
      <c r="Q206" s="390"/>
      <c r="R206" s="390"/>
      <c r="S206" s="390"/>
      <c r="T206" s="390"/>
      <c r="U206" s="390"/>
    </row>
    <row r="207" spans="2:21" ht="15.75">
      <c r="B207" s="390"/>
      <c r="C207" s="390"/>
      <c r="D207" s="390"/>
      <c r="E207" s="390"/>
      <c r="F207" s="390"/>
      <c r="G207" s="390"/>
      <c r="H207" s="390"/>
      <c r="I207" s="390"/>
      <c r="J207" s="390"/>
      <c r="K207" s="390"/>
      <c r="L207" s="390"/>
      <c r="M207" s="390"/>
      <c r="N207" s="390"/>
      <c r="O207" s="390"/>
      <c r="P207" s="390"/>
      <c r="Q207" s="390"/>
      <c r="R207" s="390"/>
      <c r="S207" s="390"/>
      <c r="T207" s="390"/>
      <c r="U207" s="390"/>
    </row>
    <row r="208" spans="2:21" ht="15.75">
      <c r="B208" s="390"/>
      <c r="C208" s="390"/>
      <c r="D208" s="390"/>
      <c r="E208" s="390"/>
      <c r="F208" s="390"/>
      <c r="G208" s="390"/>
      <c r="H208" s="390"/>
      <c r="I208" s="390"/>
      <c r="J208" s="390"/>
      <c r="K208" s="390"/>
      <c r="L208" s="390"/>
      <c r="M208" s="390"/>
      <c r="N208" s="390"/>
      <c r="O208" s="390"/>
      <c r="P208" s="390"/>
      <c r="Q208" s="390"/>
      <c r="R208" s="390"/>
      <c r="S208" s="390"/>
      <c r="T208" s="390"/>
      <c r="U208" s="390"/>
    </row>
    <row r="209" spans="2:21" ht="15.75">
      <c r="B209" s="390"/>
      <c r="C209" s="390"/>
      <c r="D209" s="390"/>
      <c r="E209" s="390"/>
      <c r="F209" s="390"/>
      <c r="G209" s="390"/>
      <c r="H209" s="390"/>
      <c r="I209" s="390"/>
      <c r="J209" s="390"/>
      <c r="K209" s="390"/>
      <c r="L209" s="390"/>
      <c r="M209" s="390"/>
      <c r="N209" s="390"/>
      <c r="O209" s="390"/>
      <c r="P209" s="390"/>
      <c r="Q209" s="390"/>
      <c r="R209" s="390"/>
      <c r="S209" s="390"/>
      <c r="T209" s="390"/>
      <c r="U209" s="390"/>
    </row>
    <row r="210" spans="2:21" ht="15.75">
      <c r="B210" s="390"/>
      <c r="C210" s="390"/>
      <c r="D210" s="390"/>
      <c r="E210" s="390"/>
      <c r="F210" s="390"/>
      <c r="G210" s="390"/>
      <c r="H210" s="390"/>
      <c r="I210" s="390"/>
      <c r="J210" s="390"/>
      <c r="K210" s="390"/>
      <c r="L210" s="390"/>
      <c r="M210" s="390"/>
      <c r="N210" s="390"/>
      <c r="O210" s="390"/>
      <c r="P210" s="390"/>
      <c r="Q210" s="390"/>
      <c r="R210" s="390"/>
      <c r="S210" s="390"/>
      <c r="T210" s="390"/>
      <c r="U210" s="390"/>
    </row>
    <row r="211" spans="2:21" ht="15.75">
      <c r="B211" s="390"/>
      <c r="C211" s="390"/>
      <c r="D211" s="390"/>
      <c r="E211" s="390"/>
      <c r="F211" s="390"/>
      <c r="G211" s="390"/>
      <c r="H211" s="390"/>
      <c r="I211" s="390"/>
      <c r="J211" s="390"/>
      <c r="K211" s="390"/>
      <c r="L211" s="390"/>
      <c r="M211" s="390"/>
      <c r="N211" s="390"/>
      <c r="O211" s="390"/>
      <c r="P211" s="390"/>
      <c r="Q211" s="390"/>
      <c r="R211" s="390"/>
      <c r="S211" s="390"/>
      <c r="T211" s="390"/>
      <c r="U211" s="390"/>
    </row>
    <row r="212" spans="2:21" ht="15.75">
      <c r="B212" s="390"/>
      <c r="C212" s="390"/>
      <c r="D212" s="390"/>
      <c r="E212" s="390"/>
      <c r="F212" s="390"/>
      <c r="G212" s="390"/>
      <c r="H212" s="390"/>
      <c r="I212" s="390"/>
      <c r="J212" s="390"/>
      <c r="K212" s="390"/>
      <c r="L212" s="390"/>
      <c r="M212" s="390"/>
      <c r="N212" s="390"/>
      <c r="O212" s="390"/>
      <c r="P212" s="390"/>
      <c r="Q212" s="390"/>
      <c r="R212" s="390"/>
      <c r="S212" s="390"/>
      <c r="T212" s="390"/>
      <c r="U212" s="390"/>
    </row>
    <row r="213" spans="2:21" ht="15.75">
      <c r="B213" s="390"/>
      <c r="C213" s="390"/>
      <c r="D213" s="390"/>
      <c r="E213" s="390"/>
      <c r="F213" s="390"/>
      <c r="G213" s="390"/>
      <c r="H213" s="390"/>
      <c r="I213" s="390"/>
      <c r="J213" s="390"/>
      <c r="K213" s="390"/>
      <c r="L213" s="390"/>
      <c r="M213" s="390"/>
      <c r="N213" s="390"/>
      <c r="O213" s="390"/>
      <c r="P213" s="390"/>
      <c r="Q213" s="390"/>
      <c r="R213" s="390"/>
      <c r="S213" s="390"/>
      <c r="T213" s="390"/>
      <c r="U213" s="390"/>
    </row>
    <row r="214" spans="2:21" ht="15.75">
      <c r="B214" s="390"/>
      <c r="C214" s="390"/>
      <c r="D214" s="390"/>
      <c r="E214" s="390"/>
      <c r="F214" s="390"/>
      <c r="G214" s="390"/>
      <c r="H214" s="390"/>
      <c r="I214" s="390"/>
      <c r="J214" s="390"/>
      <c r="K214" s="390"/>
      <c r="L214" s="390"/>
      <c r="M214" s="390"/>
      <c r="N214" s="390"/>
      <c r="O214" s="390"/>
      <c r="P214" s="390"/>
      <c r="Q214" s="390"/>
      <c r="R214" s="390"/>
      <c r="S214" s="390"/>
      <c r="T214" s="390"/>
      <c r="U214" s="390"/>
    </row>
    <row r="215" spans="2:21" ht="15.75">
      <c r="B215" s="390"/>
      <c r="C215" s="390"/>
      <c r="D215" s="390"/>
      <c r="E215" s="390"/>
      <c r="F215" s="390"/>
      <c r="G215" s="390"/>
      <c r="H215" s="390"/>
      <c r="I215" s="390"/>
      <c r="J215" s="390"/>
      <c r="K215" s="390"/>
      <c r="L215" s="390"/>
      <c r="M215" s="390"/>
      <c r="N215" s="390"/>
      <c r="O215" s="390"/>
      <c r="P215" s="390"/>
      <c r="Q215" s="390"/>
      <c r="R215" s="390"/>
      <c r="S215" s="390"/>
      <c r="T215" s="390"/>
      <c r="U215" s="390"/>
    </row>
    <row r="216" spans="2:21" ht="15.75">
      <c r="B216" s="390"/>
      <c r="C216" s="390"/>
      <c r="D216" s="390"/>
      <c r="E216" s="390"/>
      <c r="F216" s="390"/>
      <c r="G216" s="390"/>
      <c r="H216" s="390"/>
      <c r="I216" s="390"/>
      <c r="J216" s="390"/>
      <c r="K216" s="390"/>
      <c r="L216" s="390"/>
      <c r="M216" s="390"/>
      <c r="N216" s="390"/>
      <c r="O216" s="390"/>
      <c r="P216" s="390"/>
      <c r="Q216" s="390"/>
      <c r="R216" s="390"/>
      <c r="S216" s="390"/>
      <c r="T216" s="390"/>
      <c r="U216" s="390"/>
    </row>
    <row r="217" spans="2:21" ht="15.75">
      <c r="B217" s="390"/>
      <c r="C217" s="390"/>
      <c r="D217" s="390"/>
      <c r="E217" s="390"/>
      <c r="F217" s="390"/>
      <c r="G217" s="390"/>
      <c r="H217" s="390"/>
      <c r="I217" s="390"/>
      <c r="J217" s="390"/>
      <c r="K217" s="390"/>
      <c r="L217" s="390"/>
      <c r="M217" s="390"/>
      <c r="N217" s="390"/>
      <c r="O217" s="390"/>
      <c r="P217" s="390"/>
      <c r="Q217" s="390"/>
      <c r="R217" s="390"/>
      <c r="S217" s="390"/>
      <c r="T217" s="390"/>
      <c r="U217" s="390"/>
    </row>
    <row r="218" spans="2:21" ht="15.75">
      <c r="B218" s="390"/>
      <c r="C218" s="390"/>
      <c r="D218" s="390"/>
      <c r="E218" s="390"/>
      <c r="F218" s="390"/>
      <c r="G218" s="390"/>
      <c r="H218" s="390"/>
      <c r="I218" s="390"/>
      <c r="J218" s="390"/>
      <c r="K218" s="390"/>
      <c r="L218" s="390"/>
      <c r="M218" s="390"/>
      <c r="N218" s="390"/>
      <c r="O218" s="390"/>
      <c r="P218" s="390"/>
      <c r="Q218" s="390"/>
      <c r="R218" s="390"/>
      <c r="S218" s="390"/>
      <c r="T218" s="390"/>
      <c r="U218" s="390"/>
    </row>
    <row r="219" spans="2:21" ht="15.75">
      <c r="B219" s="390"/>
      <c r="C219" s="390"/>
      <c r="D219" s="390"/>
      <c r="E219" s="390"/>
      <c r="F219" s="390"/>
      <c r="G219" s="390"/>
      <c r="H219" s="390"/>
      <c r="I219" s="390"/>
      <c r="J219" s="390"/>
      <c r="K219" s="390"/>
      <c r="L219" s="390"/>
      <c r="M219" s="390"/>
      <c r="N219" s="390"/>
      <c r="O219" s="390"/>
      <c r="P219" s="390"/>
      <c r="Q219" s="390"/>
      <c r="R219" s="390"/>
      <c r="S219" s="390"/>
      <c r="T219" s="390"/>
      <c r="U219" s="390"/>
    </row>
    <row r="220" spans="2:21" ht="15.75">
      <c r="B220" s="390"/>
      <c r="C220" s="390"/>
      <c r="D220" s="390"/>
      <c r="E220" s="390"/>
      <c r="F220" s="390"/>
      <c r="G220" s="390"/>
      <c r="H220" s="390"/>
      <c r="I220" s="390"/>
      <c r="J220" s="390"/>
      <c r="K220" s="390"/>
      <c r="L220" s="390"/>
      <c r="M220" s="390"/>
      <c r="N220" s="390"/>
      <c r="O220" s="390"/>
      <c r="P220" s="390"/>
      <c r="Q220" s="390"/>
      <c r="R220" s="390"/>
      <c r="S220" s="390"/>
      <c r="T220" s="390"/>
      <c r="U220" s="390"/>
    </row>
    <row r="221" spans="2:21" ht="15.75">
      <c r="B221" s="390"/>
      <c r="C221" s="390"/>
      <c r="D221" s="390"/>
      <c r="E221" s="390"/>
      <c r="F221" s="390"/>
      <c r="G221" s="390"/>
      <c r="H221" s="390"/>
      <c r="I221" s="390"/>
      <c r="J221" s="390"/>
      <c r="K221" s="390"/>
      <c r="L221" s="390"/>
      <c r="M221" s="390"/>
      <c r="N221" s="390"/>
      <c r="O221" s="390"/>
      <c r="P221" s="390"/>
      <c r="Q221" s="390"/>
      <c r="R221" s="390"/>
      <c r="S221" s="390"/>
      <c r="T221" s="390"/>
      <c r="U221" s="390"/>
    </row>
    <row r="222" spans="2:21" ht="15.75">
      <c r="B222" s="390"/>
      <c r="C222" s="390"/>
      <c r="D222" s="390"/>
      <c r="E222" s="390"/>
      <c r="F222" s="390"/>
      <c r="G222" s="390"/>
      <c r="H222" s="390"/>
      <c r="I222" s="390"/>
      <c r="J222" s="390"/>
      <c r="K222" s="390"/>
      <c r="L222" s="390"/>
      <c r="M222" s="390"/>
      <c r="N222" s="390"/>
      <c r="O222" s="390"/>
      <c r="P222" s="390"/>
      <c r="Q222" s="390"/>
      <c r="R222" s="390"/>
      <c r="S222" s="390"/>
      <c r="T222" s="390"/>
      <c r="U222" s="390"/>
    </row>
    <row r="223" spans="2:21" ht="15.75">
      <c r="B223" s="390"/>
      <c r="C223" s="390"/>
      <c r="D223" s="390"/>
      <c r="E223" s="390"/>
      <c r="F223" s="390"/>
      <c r="G223" s="390"/>
      <c r="H223" s="390"/>
      <c r="I223" s="390"/>
      <c r="J223" s="390"/>
      <c r="K223" s="390"/>
      <c r="L223" s="390"/>
      <c r="M223" s="390"/>
      <c r="N223" s="390"/>
      <c r="O223" s="390"/>
      <c r="P223" s="390"/>
      <c r="Q223" s="390"/>
      <c r="R223" s="390"/>
      <c r="S223" s="390"/>
      <c r="T223" s="390"/>
      <c r="U223" s="390"/>
    </row>
    <row r="224" spans="2:21" ht="15.75">
      <c r="B224" s="390"/>
      <c r="C224" s="390"/>
      <c r="D224" s="390"/>
      <c r="E224" s="390"/>
      <c r="F224" s="390"/>
      <c r="G224" s="390"/>
      <c r="H224" s="390"/>
      <c r="I224" s="390"/>
      <c r="J224" s="390"/>
      <c r="K224" s="390"/>
      <c r="L224" s="390"/>
      <c r="M224" s="390"/>
      <c r="N224" s="390"/>
      <c r="O224" s="390"/>
      <c r="P224" s="390"/>
      <c r="Q224" s="390"/>
      <c r="R224" s="390"/>
      <c r="S224" s="390"/>
      <c r="T224" s="390"/>
      <c r="U224" s="390"/>
    </row>
    <row r="225" spans="2:21" ht="15.75">
      <c r="B225" s="390"/>
      <c r="C225" s="390"/>
      <c r="D225" s="390"/>
      <c r="E225" s="390"/>
      <c r="F225" s="390"/>
      <c r="G225" s="390"/>
      <c r="H225" s="390"/>
      <c r="I225" s="390"/>
      <c r="J225" s="390"/>
      <c r="K225" s="390"/>
      <c r="L225" s="390"/>
      <c r="M225" s="390"/>
      <c r="N225" s="390"/>
      <c r="O225" s="390"/>
      <c r="P225" s="390"/>
      <c r="Q225" s="390"/>
      <c r="R225" s="390"/>
      <c r="S225" s="390"/>
      <c r="T225" s="390"/>
      <c r="U225" s="390"/>
    </row>
    <row r="226" spans="2:21" ht="15.75">
      <c r="B226" s="390"/>
      <c r="C226" s="390"/>
      <c r="D226" s="390"/>
      <c r="E226" s="390"/>
      <c r="F226" s="390"/>
      <c r="G226" s="390"/>
      <c r="H226" s="390"/>
      <c r="I226" s="390"/>
      <c r="J226" s="390"/>
      <c r="K226" s="390"/>
      <c r="L226" s="390"/>
      <c r="M226" s="390"/>
      <c r="N226" s="390"/>
      <c r="O226" s="390"/>
      <c r="P226" s="390"/>
      <c r="Q226" s="390"/>
      <c r="R226" s="390"/>
      <c r="S226" s="390"/>
      <c r="T226" s="390"/>
      <c r="U226" s="390"/>
    </row>
    <row r="227" spans="2:21" ht="15.75">
      <c r="B227" s="390"/>
      <c r="C227" s="390"/>
      <c r="D227" s="390"/>
      <c r="E227" s="390"/>
      <c r="F227" s="390"/>
      <c r="G227" s="390"/>
      <c r="H227" s="390"/>
      <c r="I227" s="390"/>
      <c r="J227" s="390"/>
      <c r="K227" s="390"/>
      <c r="L227" s="390"/>
      <c r="M227" s="390"/>
      <c r="N227" s="390"/>
      <c r="O227" s="390"/>
      <c r="P227" s="390"/>
      <c r="Q227" s="390"/>
      <c r="R227" s="390"/>
      <c r="S227" s="390"/>
      <c r="T227" s="390"/>
      <c r="U227" s="390"/>
    </row>
    <row r="228" spans="2:21" ht="15.75">
      <c r="B228" s="390"/>
      <c r="C228" s="390"/>
      <c r="D228" s="390"/>
      <c r="E228" s="390"/>
      <c r="F228" s="390"/>
      <c r="G228" s="390"/>
      <c r="H228" s="390"/>
      <c r="I228" s="390"/>
      <c r="J228" s="390"/>
      <c r="K228" s="390"/>
      <c r="L228" s="390"/>
      <c r="M228" s="390"/>
      <c r="N228" s="390"/>
      <c r="O228" s="390"/>
      <c r="P228" s="390"/>
      <c r="Q228" s="390"/>
      <c r="R228" s="390"/>
      <c r="S228" s="390"/>
      <c r="T228" s="390"/>
      <c r="U228" s="390"/>
    </row>
    <row r="229" spans="2:21" ht="15.75">
      <c r="B229" s="390"/>
      <c r="C229" s="390"/>
      <c r="D229" s="390"/>
      <c r="E229" s="390"/>
      <c r="F229" s="390"/>
      <c r="G229" s="390"/>
      <c r="H229" s="390"/>
      <c r="I229" s="390"/>
      <c r="J229" s="390"/>
      <c r="K229" s="390"/>
      <c r="L229" s="390"/>
      <c r="M229" s="390"/>
      <c r="N229" s="390"/>
      <c r="O229" s="390"/>
      <c r="P229" s="390"/>
      <c r="Q229" s="390"/>
      <c r="R229" s="390"/>
      <c r="S229" s="390"/>
      <c r="T229" s="390"/>
      <c r="U229" s="390"/>
    </row>
    <row r="230" spans="2:21" ht="15.75">
      <c r="B230" s="390"/>
      <c r="C230" s="390"/>
      <c r="D230" s="390"/>
      <c r="E230" s="390"/>
      <c r="F230" s="390"/>
      <c r="G230" s="390"/>
      <c r="H230" s="390"/>
      <c r="I230" s="390"/>
      <c r="J230" s="390"/>
      <c r="K230" s="390"/>
      <c r="L230" s="390"/>
      <c r="M230" s="390"/>
      <c r="N230" s="390"/>
      <c r="O230" s="390"/>
      <c r="P230" s="390"/>
      <c r="Q230" s="390"/>
      <c r="R230" s="390"/>
      <c r="S230" s="390"/>
      <c r="T230" s="390"/>
      <c r="U230" s="390"/>
    </row>
    <row r="231" spans="2:21" ht="15.75">
      <c r="B231" s="390"/>
      <c r="C231" s="390"/>
      <c r="D231" s="390"/>
      <c r="E231" s="390"/>
      <c r="F231" s="390"/>
      <c r="G231" s="390"/>
      <c r="H231" s="390"/>
      <c r="I231" s="390"/>
      <c r="J231" s="390"/>
      <c r="K231" s="390"/>
      <c r="L231" s="390"/>
      <c r="M231" s="390"/>
      <c r="N231" s="390"/>
      <c r="O231" s="390"/>
      <c r="P231" s="390"/>
      <c r="Q231" s="390"/>
      <c r="R231" s="390"/>
      <c r="S231" s="390"/>
      <c r="T231" s="390"/>
      <c r="U231" s="390"/>
    </row>
    <row r="232" spans="2:21" ht="15.75">
      <c r="B232" s="390"/>
      <c r="C232" s="390"/>
      <c r="D232" s="390"/>
      <c r="E232" s="390"/>
      <c r="F232" s="390"/>
      <c r="G232" s="390"/>
      <c r="H232" s="390"/>
      <c r="I232" s="390"/>
      <c r="J232" s="390"/>
      <c r="K232" s="390"/>
      <c r="L232" s="390"/>
      <c r="M232" s="390"/>
      <c r="N232" s="390"/>
      <c r="O232" s="390"/>
      <c r="P232" s="390"/>
      <c r="Q232" s="390"/>
      <c r="R232" s="390"/>
      <c r="S232" s="390"/>
      <c r="T232" s="390"/>
      <c r="U232" s="390"/>
    </row>
    <row r="233" spans="2:21" ht="15.75">
      <c r="B233" s="390"/>
      <c r="C233" s="390"/>
      <c r="D233" s="390"/>
      <c r="E233" s="390"/>
      <c r="F233" s="390"/>
      <c r="G233" s="390"/>
      <c r="H233" s="390"/>
      <c r="I233" s="390"/>
      <c r="J233" s="390"/>
      <c r="K233" s="390"/>
      <c r="L233" s="390"/>
      <c r="M233" s="390"/>
      <c r="N233" s="390"/>
      <c r="O233" s="390"/>
      <c r="P233" s="390"/>
      <c r="Q233" s="390"/>
      <c r="R233" s="390"/>
      <c r="S233" s="390"/>
      <c r="T233" s="390"/>
      <c r="U233" s="390"/>
    </row>
    <row r="234" spans="2:21" ht="15.75">
      <c r="B234" s="390"/>
      <c r="C234" s="390"/>
      <c r="D234" s="390"/>
      <c r="E234" s="390"/>
      <c r="F234" s="390"/>
      <c r="G234" s="390"/>
      <c r="H234" s="390"/>
      <c r="I234" s="390"/>
      <c r="J234" s="390"/>
      <c r="K234" s="390"/>
      <c r="L234" s="390"/>
      <c r="M234" s="390"/>
      <c r="N234" s="390"/>
      <c r="O234" s="390"/>
      <c r="P234" s="390"/>
      <c r="Q234" s="390"/>
      <c r="R234" s="390"/>
      <c r="S234" s="390"/>
      <c r="T234" s="390"/>
      <c r="U234" s="390"/>
    </row>
    <row r="235" spans="2:21" ht="15.75">
      <c r="B235" s="390"/>
      <c r="C235" s="390"/>
      <c r="D235" s="390"/>
      <c r="E235" s="390"/>
      <c r="F235" s="390"/>
      <c r="G235" s="390"/>
      <c r="H235" s="390"/>
      <c r="I235" s="390"/>
      <c r="J235" s="390"/>
      <c r="K235" s="390"/>
      <c r="L235" s="390"/>
      <c r="M235" s="390"/>
      <c r="N235" s="390"/>
      <c r="O235" s="390"/>
      <c r="P235" s="390"/>
      <c r="Q235" s="390"/>
      <c r="R235" s="390"/>
      <c r="S235" s="390"/>
      <c r="T235" s="390"/>
      <c r="U235" s="390"/>
    </row>
    <row r="236" spans="2:21" ht="15.75">
      <c r="B236" s="390"/>
      <c r="C236" s="390"/>
      <c r="D236" s="390"/>
      <c r="E236" s="390"/>
      <c r="F236" s="390"/>
      <c r="G236" s="390"/>
      <c r="H236" s="390"/>
      <c r="I236" s="390"/>
      <c r="J236" s="390"/>
      <c r="K236" s="390"/>
      <c r="L236" s="390"/>
      <c r="M236" s="390"/>
      <c r="N236" s="390"/>
      <c r="O236" s="390"/>
      <c r="P236" s="390"/>
      <c r="Q236" s="390"/>
      <c r="R236" s="390"/>
      <c r="S236" s="390"/>
      <c r="T236" s="390"/>
      <c r="U236" s="390"/>
    </row>
    <row r="237" spans="2:21" ht="15.75">
      <c r="B237" s="390"/>
      <c r="C237" s="390"/>
      <c r="D237" s="390"/>
      <c r="E237" s="390"/>
      <c r="F237" s="390"/>
      <c r="G237" s="390"/>
      <c r="H237" s="390"/>
      <c r="I237" s="390"/>
      <c r="J237" s="390"/>
      <c r="K237" s="390"/>
      <c r="L237" s="390"/>
      <c r="M237" s="390"/>
      <c r="N237" s="390"/>
      <c r="O237" s="390"/>
      <c r="P237" s="390"/>
      <c r="Q237" s="390"/>
      <c r="R237" s="390"/>
      <c r="S237" s="390"/>
      <c r="T237" s="390"/>
      <c r="U237" s="390"/>
    </row>
    <row r="238" spans="2:21" ht="15.75">
      <c r="B238" s="390"/>
      <c r="C238" s="390"/>
      <c r="D238" s="390"/>
      <c r="E238" s="390"/>
      <c r="F238" s="390"/>
      <c r="G238" s="390"/>
      <c r="H238" s="390"/>
      <c r="I238" s="390"/>
      <c r="J238" s="390"/>
      <c r="K238" s="390"/>
      <c r="L238" s="390"/>
      <c r="M238" s="390"/>
      <c r="N238" s="390"/>
      <c r="O238" s="390"/>
      <c r="P238" s="390"/>
      <c r="Q238" s="390"/>
      <c r="R238" s="390"/>
      <c r="S238" s="390"/>
      <c r="T238" s="390"/>
      <c r="U238" s="390"/>
    </row>
    <row r="239" spans="2:21" ht="15.75">
      <c r="B239" s="390"/>
      <c r="C239" s="390"/>
      <c r="D239" s="390"/>
      <c r="E239" s="390"/>
      <c r="F239" s="390"/>
      <c r="G239" s="390"/>
      <c r="H239" s="390"/>
      <c r="I239" s="390"/>
      <c r="J239" s="390"/>
      <c r="K239" s="390"/>
      <c r="L239" s="390"/>
      <c r="M239" s="390"/>
      <c r="N239" s="390"/>
      <c r="O239" s="390"/>
      <c r="P239" s="390"/>
      <c r="Q239" s="390"/>
      <c r="R239" s="390"/>
      <c r="S239" s="390"/>
      <c r="T239" s="390"/>
      <c r="U239" s="390"/>
    </row>
    <row r="240" spans="2:21" ht="15.75">
      <c r="B240" s="390"/>
      <c r="C240" s="390"/>
      <c r="D240" s="390"/>
      <c r="E240" s="390"/>
      <c r="F240" s="390"/>
      <c r="G240" s="390"/>
      <c r="H240" s="390"/>
      <c r="I240" s="390"/>
      <c r="J240" s="390"/>
      <c r="K240" s="390"/>
      <c r="L240" s="390"/>
      <c r="M240" s="390"/>
      <c r="N240" s="390"/>
      <c r="O240" s="390"/>
      <c r="P240" s="390"/>
      <c r="Q240" s="390"/>
      <c r="R240" s="390"/>
      <c r="S240" s="390"/>
      <c r="T240" s="390"/>
      <c r="U240" s="390"/>
    </row>
    <row r="241" spans="2:21" ht="15.75">
      <c r="B241" s="390"/>
      <c r="C241" s="390"/>
      <c r="D241" s="390"/>
      <c r="E241" s="390"/>
      <c r="F241" s="390"/>
      <c r="G241" s="390"/>
      <c r="H241" s="390"/>
      <c r="I241" s="390"/>
      <c r="J241" s="390"/>
      <c r="K241" s="390"/>
      <c r="L241" s="390"/>
      <c r="M241" s="390"/>
      <c r="N241" s="390"/>
      <c r="O241" s="390"/>
      <c r="P241" s="390"/>
      <c r="Q241" s="390"/>
      <c r="R241" s="390"/>
      <c r="S241" s="390"/>
      <c r="T241" s="390"/>
      <c r="U241" s="390"/>
    </row>
    <row r="242" spans="2:21" ht="15.75">
      <c r="B242" s="390"/>
      <c r="C242" s="390"/>
      <c r="D242" s="390"/>
      <c r="E242" s="390"/>
      <c r="F242" s="390"/>
      <c r="G242" s="390"/>
      <c r="H242" s="390"/>
      <c r="I242" s="390"/>
      <c r="J242" s="390"/>
      <c r="K242" s="390"/>
      <c r="L242" s="390"/>
      <c r="M242" s="390"/>
      <c r="N242" s="390"/>
      <c r="O242" s="390"/>
      <c r="P242" s="390"/>
      <c r="Q242" s="390"/>
      <c r="R242" s="390"/>
      <c r="S242" s="390"/>
      <c r="T242" s="390"/>
      <c r="U242" s="390"/>
    </row>
    <row r="243" spans="2:21" ht="15.75">
      <c r="B243" s="390"/>
      <c r="C243" s="390"/>
      <c r="D243" s="390"/>
      <c r="E243" s="390"/>
      <c r="F243" s="390"/>
      <c r="G243" s="390"/>
      <c r="H243" s="390"/>
      <c r="I243" s="390"/>
      <c r="J243" s="390"/>
      <c r="K243" s="390"/>
      <c r="L243" s="390"/>
      <c r="M243" s="390"/>
      <c r="N243" s="390"/>
      <c r="O243" s="390"/>
      <c r="P243" s="390"/>
      <c r="Q243" s="390"/>
      <c r="R243" s="390"/>
      <c r="S243" s="390"/>
      <c r="T243" s="390"/>
      <c r="U243" s="390"/>
    </row>
    <row r="244" spans="2:21" ht="15.75">
      <c r="B244" s="390"/>
      <c r="C244" s="390"/>
      <c r="D244" s="390"/>
      <c r="E244" s="390"/>
      <c r="F244" s="390"/>
      <c r="G244" s="390"/>
      <c r="H244" s="390"/>
      <c r="I244" s="390"/>
      <c r="J244" s="390"/>
      <c r="K244" s="390"/>
      <c r="L244" s="390"/>
      <c r="M244" s="390"/>
      <c r="N244" s="390"/>
      <c r="O244" s="390"/>
      <c r="P244" s="390"/>
      <c r="Q244" s="390"/>
      <c r="R244" s="390"/>
      <c r="S244" s="390"/>
      <c r="T244" s="390"/>
      <c r="U244" s="390"/>
    </row>
    <row r="245" spans="2:21" ht="15.75">
      <c r="B245" s="390"/>
      <c r="C245" s="390"/>
      <c r="D245" s="390"/>
      <c r="E245" s="390"/>
      <c r="F245" s="390"/>
      <c r="G245" s="390"/>
      <c r="H245" s="390"/>
      <c r="I245" s="390"/>
      <c r="J245" s="390"/>
      <c r="K245" s="390"/>
      <c r="L245" s="390"/>
      <c r="M245" s="390"/>
      <c r="N245" s="390"/>
      <c r="O245" s="390"/>
      <c r="P245" s="390"/>
      <c r="Q245" s="390"/>
      <c r="R245" s="390"/>
      <c r="S245" s="390"/>
      <c r="T245" s="390"/>
      <c r="U245" s="390"/>
    </row>
    <row r="246" spans="2:21" ht="15.75">
      <c r="B246" s="390"/>
      <c r="C246" s="390"/>
      <c r="D246" s="390"/>
      <c r="E246" s="390"/>
      <c r="F246" s="390"/>
      <c r="G246" s="390"/>
      <c r="H246" s="390"/>
      <c r="I246" s="390"/>
      <c r="J246" s="390"/>
      <c r="K246" s="390"/>
      <c r="L246" s="390"/>
      <c r="M246" s="390"/>
      <c r="N246" s="390"/>
      <c r="O246" s="390"/>
      <c r="P246" s="390"/>
      <c r="Q246" s="390"/>
      <c r="R246" s="390"/>
      <c r="S246" s="390"/>
      <c r="T246" s="390"/>
      <c r="U246" s="390"/>
    </row>
    <row r="247" spans="2:21" ht="15.75">
      <c r="B247" s="390"/>
      <c r="C247" s="390"/>
      <c r="D247" s="390"/>
      <c r="E247" s="390"/>
      <c r="F247" s="390"/>
      <c r="G247" s="390"/>
      <c r="H247" s="390"/>
      <c r="I247" s="390"/>
      <c r="J247" s="390"/>
      <c r="K247" s="390"/>
      <c r="L247" s="390"/>
      <c r="M247" s="390"/>
      <c r="N247" s="390"/>
      <c r="O247" s="390"/>
      <c r="P247" s="390"/>
      <c r="Q247" s="390"/>
      <c r="R247" s="390"/>
      <c r="S247" s="390"/>
      <c r="T247" s="390"/>
      <c r="U247" s="390"/>
    </row>
    <row r="248" spans="2:21" ht="15.75">
      <c r="B248" s="390"/>
      <c r="C248" s="390"/>
      <c r="D248" s="390"/>
      <c r="E248" s="390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  <c r="S248" s="390"/>
      <c r="T248" s="390"/>
      <c r="U248" s="390"/>
    </row>
    <row r="249" spans="2:21" ht="15.75">
      <c r="B249" s="390"/>
      <c r="C249" s="390"/>
      <c r="D249" s="390"/>
      <c r="E249" s="390"/>
      <c r="F249" s="390"/>
      <c r="G249" s="390"/>
      <c r="H249" s="390"/>
      <c r="I249" s="390"/>
      <c r="J249" s="390"/>
      <c r="K249" s="390"/>
      <c r="L249" s="390"/>
      <c r="M249" s="390"/>
      <c r="N249" s="390"/>
      <c r="O249" s="390"/>
      <c r="P249" s="390"/>
      <c r="Q249" s="390"/>
      <c r="R249" s="390"/>
      <c r="S249" s="390"/>
      <c r="T249" s="390"/>
      <c r="U249" s="390"/>
    </row>
    <row r="250" spans="2:21" ht="15.75">
      <c r="B250" s="390"/>
      <c r="C250" s="390"/>
      <c r="D250" s="390"/>
      <c r="E250" s="390"/>
      <c r="F250" s="390"/>
      <c r="G250" s="390"/>
      <c r="H250" s="390"/>
      <c r="I250" s="390"/>
      <c r="J250" s="390"/>
      <c r="K250" s="390"/>
      <c r="L250" s="390"/>
      <c r="M250" s="390"/>
      <c r="N250" s="390"/>
      <c r="O250" s="390"/>
      <c r="P250" s="390"/>
      <c r="Q250" s="390"/>
      <c r="R250" s="390"/>
      <c r="S250" s="390"/>
      <c r="T250" s="390"/>
      <c r="U250" s="390"/>
    </row>
    <row r="251" spans="2:21" ht="15.75">
      <c r="B251" s="390"/>
      <c r="C251" s="390"/>
      <c r="D251" s="390"/>
      <c r="E251" s="390"/>
      <c r="F251" s="390"/>
      <c r="G251" s="390"/>
      <c r="H251" s="390"/>
      <c r="I251" s="390"/>
      <c r="J251" s="390"/>
      <c r="K251" s="390"/>
      <c r="L251" s="390"/>
      <c r="M251" s="390"/>
      <c r="N251" s="390"/>
      <c r="O251" s="390"/>
      <c r="P251" s="390"/>
      <c r="Q251" s="390"/>
      <c r="R251" s="390"/>
      <c r="S251" s="390"/>
      <c r="T251" s="390"/>
      <c r="U251" s="390"/>
    </row>
    <row r="252" spans="2:21" ht="15.75">
      <c r="B252" s="390"/>
      <c r="C252" s="390"/>
      <c r="D252" s="390"/>
      <c r="E252" s="390"/>
      <c r="F252" s="390"/>
      <c r="G252" s="390"/>
      <c r="H252" s="390"/>
      <c r="I252" s="390"/>
      <c r="J252" s="390"/>
      <c r="K252" s="390"/>
      <c r="L252" s="390"/>
      <c r="M252" s="390"/>
      <c r="N252" s="390"/>
      <c r="O252" s="390"/>
      <c r="P252" s="390"/>
      <c r="Q252" s="390"/>
      <c r="R252" s="390"/>
      <c r="S252" s="390"/>
      <c r="T252" s="390"/>
      <c r="U252" s="390"/>
    </row>
    <row r="253" spans="2:21" ht="15.75">
      <c r="B253" s="390"/>
      <c r="C253" s="390"/>
      <c r="D253" s="390"/>
      <c r="E253" s="390"/>
      <c r="F253" s="390"/>
      <c r="G253" s="390"/>
      <c r="H253" s="390"/>
      <c r="I253" s="390"/>
      <c r="J253" s="390"/>
      <c r="K253" s="390"/>
      <c r="L253" s="390"/>
      <c r="M253" s="390"/>
      <c r="N253" s="390"/>
      <c r="O253" s="390"/>
      <c r="P253" s="390"/>
      <c r="Q253" s="390"/>
      <c r="R253" s="390"/>
      <c r="S253" s="390"/>
      <c r="T253" s="390"/>
      <c r="U253" s="390"/>
    </row>
    <row r="254" spans="2:21" ht="15.75">
      <c r="B254" s="390"/>
      <c r="C254" s="390"/>
      <c r="D254" s="390"/>
      <c r="E254" s="390"/>
      <c r="F254" s="390"/>
      <c r="G254" s="390"/>
      <c r="H254" s="390"/>
      <c r="I254" s="390"/>
      <c r="J254" s="390"/>
      <c r="K254" s="390"/>
      <c r="L254" s="390"/>
      <c r="M254" s="390"/>
      <c r="N254" s="390"/>
      <c r="O254" s="390"/>
      <c r="P254" s="390"/>
      <c r="Q254" s="390"/>
      <c r="R254" s="390"/>
      <c r="S254" s="390"/>
      <c r="T254" s="390"/>
      <c r="U254" s="390"/>
    </row>
    <row r="255" spans="2:21" ht="15.75">
      <c r="B255" s="390"/>
      <c r="C255" s="390"/>
      <c r="D255" s="390"/>
      <c r="E255" s="390"/>
      <c r="F255" s="390"/>
      <c r="G255" s="390"/>
      <c r="H255" s="390"/>
      <c r="I255" s="390"/>
      <c r="J255" s="390"/>
      <c r="K255" s="390"/>
      <c r="L255" s="390"/>
      <c r="M255" s="390"/>
      <c r="N255" s="390"/>
      <c r="O255" s="390"/>
      <c r="P255" s="390"/>
      <c r="Q255" s="390"/>
      <c r="R255" s="390"/>
      <c r="S255" s="390"/>
      <c r="T255" s="390"/>
      <c r="U255" s="390"/>
    </row>
    <row r="256" spans="2:21" ht="15.75">
      <c r="B256" s="390"/>
      <c r="C256" s="390"/>
      <c r="D256" s="390"/>
      <c r="E256" s="390"/>
      <c r="F256" s="390"/>
      <c r="G256" s="390"/>
      <c r="H256" s="390"/>
      <c r="I256" s="390"/>
      <c r="J256" s="390"/>
      <c r="K256" s="390"/>
      <c r="L256" s="390"/>
      <c r="M256" s="390"/>
      <c r="N256" s="390"/>
      <c r="O256" s="390"/>
      <c r="P256" s="390"/>
      <c r="Q256" s="390"/>
      <c r="R256" s="390"/>
      <c r="S256" s="390"/>
      <c r="T256" s="390"/>
      <c r="U256" s="390"/>
    </row>
    <row r="257" spans="2:21" ht="15.75">
      <c r="B257" s="390"/>
      <c r="C257" s="390"/>
      <c r="D257" s="390"/>
      <c r="E257" s="390"/>
      <c r="F257" s="390"/>
      <c r="G257" s="390"/>
      <c r="H257" s="390"/>
      <c r="I257" s="390"/>
      <c r="J257" s="390"/>
      <c r="K257" s="390"/>
      <c r="L257" s="390"/>
      <c r="M257" s="390"/>
      <c r="N257" s="390"/>
      <c r="O257" s="390"/>
      <c r="P257" s="390"/>
      <c r="Q257" s="390"/>
      <c r="R257" s="390"/>
      <c r="S257" s="390"/>
      <c r="T257" s="390"/>
      <c r="U257" s="390"/>
    </row>
    <row r="258" spans="2:21" ht="15.75">
      <c r="B258" s="390"/>
      <c r="C258" s="390"/>
      <c r="D258" s="390"/>
      <c r="E258" s="390"/>
      <c r="F258" s="390"/>
      <c r="G258" s="390"/>
      <c r="H258" s="390"/>
      <c r="I258" s="390"/>
      <c r="J258" s="390"/>
      <c r="K258" s="390"/>
      <c r="L258" s="390"/>
      <c r="M258" s="390"/>
      <c r="N258" s="390"/>
      <c r="O258" s="390"/>
      <c r="P258" s="390"/>
      <c r="Q258" s="390"/>
      <c r="R258" s="390"/>
      <c r="S258" s="390"/>
      <c r="T258" s="390"/>
      <c r="U258" s="390"/>
    </row>
    <row r="259" spans="2:21" ht="15.75">
      <c r="B259" s="390"/>
      <c r="C259" s="390"/>
      <c r="D259" s="390"/>
      <c r="E259" s="390"/>
      <c r="F259" s="390"/>
      <c r="G259" s="390"/>
      <c r="H259" s="390"/>
      <c r="I259" s="390"/>
      <c r="J259" s="390"/>
      <c r="K259" s="390"/>
      <c r="L259" s="390"/>
      <c r="M259" s="390"/>
      <c r="N259" s="390"/>
      <c r="O259" s="390"/>
      <c r="P259" s="390"/>
      <c r="Q259" s="390"/>
      <c r="R259" s="390"/>
      <c r="S259" s="390"/>
      <c r="T259" s="390"/>
      <c r="U259" s="390"/>
    </row>
    <row r="260" spans="2:21" ht="15.75">
      <c r="B260" s="390"/>
      <c r="C260" s="390"/>
      <c r="D260" s="390"/>
      <c r="E260" s="390"/>
      <c r="F260" s="390"/>
      <c r="G260" s="390"/>
      <c r="H260" s="390"/>
      <c r="I260" s="390"/>
      <c r="J260" s="390"/>
      <c r="K260" s="390"/>
      <c r="L260" s="390"/>
      <c r="M260" s="390"/>
      <c r="N260" s="390"/>
      <c r="O260" s="390"/>
      <c r="P260" s="390"/>
      <c r="Q260" s="390"/>
      <c r="R260" s="390"/>
      <c r="S260" s="390"/>
      <c r="T260" s="390"/>
      <c r="U260" s="390"/>
    </row>
    <row r="261" spans="2:21" ht="15.75">
      <c r="B261" s="390"/>
      <c r="C261" s="390"/>
      <c r="D261" s="390"/>
      <c r="E261" s="390"/>
      <c r="F261" s="390"/>
      <c r="G261" s="390"/>
      <c r="H261" s="390"/>
      <c r="I261" s="390"/>
      <c r="J261" s="390"/>
      <c r="K261" s="390"/>
      <c r="L261" s="390"/>
      <c r="M261" s="390"/>
      <c r="N261" s="390"/>
      <c r="O261" s="390"/>
      <c r="P261" s="390"/>
      <c r="Q261" s="390"/>
      <c r="R261" s="390"/>
      <c r="S261" s="390"/>
      <c r="T261" s="390"/>
      <c r="U261" s="390"/>
    </row>
    <row r="262" spans="2:21" ht="15.75">
      <c r="B262" s="390"/>
      <c r="C262" s="390"/>
      <c r="D262" s="390"/>
      <c r="E262" s="390"/>
      <c r="F262" s="390"/>
      <c r="G262" s="390"/>
      <c r="H262" s="390"/>
      <c r="I262" s="390"/>
      <c r="J262" s="390"/>
      <c r="K262" s="390"/>
      <c r="L262" s="390"/>
      <c r="M262" s="390"/>
      <c r="N262" s="390"/>
      <c r="O262" s="390"/>
      <c r="P262" s="390"/>
      <c r="Q262" s="390"/>
      <c r="R262" s="390"/>
      <c r="S262" s="390"/>
      <c r="T262" s="390"/>
      <c r="U262" s="390"/>
    </row>
    <row r="263" spans="2:21" ht="15.75">
      <c r="B263" s="390"/>
      <c r="C263" s="390"/>
      <c r="D263" s="390"/>
      <c r="E263" s="390"/>
      <c r="F263" s="390"/>
      <c r="G263" s="390"/>
      <c r="H263" s="390"/>
      <c r="I263" s="390"/>
      <c r="J263" s="390"/>
      <c r="K263" s="390"/>
      <c r="L263" s="390"/>
      <c r="M263" s="390"/>
      <c r="N263" s="390"/>
      <c r="O263" s="390"/>
      <c r="P263" s="390"/>
      <c r="Q263" s="390"/>
      <c r="R263" s="390"/>
      <c r="S263" s="390"/>
      <c r="T263" s="390"/>
      <c r="U263" s="390"/>
    </row>
    <row r="264" spans="2:21" ht="15.75">
      <c r="B264" s="390"/>
      <c r="C264" s="390"/>
      <c r="D264" s="390"/>
      <c r="E264" s="390"/>
      <c r="F264" s="390"/>
      <c r="G264" s="390"/>
      <c r="H264" s="390"/>
      <c r="I264" s="390"/>
      <c r="J264" s="390"/>
      <c r="K264" s="390"/>
      <c r="L264" s="390"/>
      <c r="M264" s="390"/>
      <c r="N264" s="390"/>
      <c r="O264" s="390"/>
      <c r="P264" s="390"/>
      <c r="Q264" s="390"/>
      <c r="R264" s="390"/>
      <c r="S264" s="390"/>
      <c r="T264" s="390"/>
      <c r="U264" s="390"/>
    </row>
    <row r="265" spans="2:21" ht="15.75">
      <c r="B265" s="390"/>
      <c r="C265" s="390"/>
      <c r="D265" s="390"/>
      <c r="E265" s="390"/>
      <c r="F265" s="390"/>
      <c r="G265" s="390"/>
      <c r="H265" s="390"/>
      <c r="I265" s="390"/>
      <c r="J265" s="390"/>
      <c r="K265" s="390"/>
      <c r="L265" s="390"/>
      <c r="M265" s="390"/>
      <c r="N265" s="390"/>
      <c r="O265" s="390"/>
      <c r="P265" s="390"/>
      <c r="Q265" s="390"/>
      <c r="R265" s="390"/>
      <c r="S265" s="390"/>
      <c r="T265" s="390"/>
      <c r="U265" s="390"/>
    </row>
    <row r="266" spans="2:21" ht="15.75">
      <c r="B266" s="390"/>
      <c r="C266" s="390"/>
      <c r="D266" s="390"/>
      <c r="E266" s="390"/>
      <c r="F266" s="390"/>
      <c r="G266" s="390"/>
      <c r="H266" s="390"/>
      <c r="I266" s="390"/>
      <c r="J266" s="390"/>
      <c r="K266" s="390"/>
      <c r="L266" s="390"/>
      <c r="M266" s="390"/>
      <c r="N266" s="390"/>
      <c r="O266" s="390"/>
      <c r="P266" s="390"/>
      <c r="Q266" s="390"/>
      <c r="R266" s="390"/>
      <c r="S266" s="390"/>
      <c r="T266" s="390"/>
      <c r="U266" s="390"/>
    </row>
    <row r="267" spans="2:21" ht="15.75">
      <c r="B267" s="390"/>
      <c r="C267" s="390"/>
      <c r="D267" s="390"/>
      <c r="E267" s="390"/>
      <c r="F267" s="390"/>
      <c r="G267" s="390"/>
      <c r="H267" s="390"/>
      <c r="I267" s="390"/>
      <c r="J267" s="390"/>
      <c r="K267" s="390"/>
      <c r="L267" s="390"/>
      <c r="M267" s="390"/>
      <c r="N267" s="390"/>
      <c r="O267" s="390"/>
      <c r="P267" s="390"/>
      <c r="Q267" s="390"/>
      <c r="R267" s="390"/>
      <c r="S267" s="390"/>
      <c r="T267" s="390"/>
      <c r="U267" s="390"/>
    </row>
    <row r="268" spans="2:21" ht="15.75">
      <c r="B268" s="390"/>
      <c r="C268" s="390"/>
      <c r="D268" s="390"/>
      <c r="E268" s="390"/>
      <c r="F268" s="390"/>
      <c r="G268" s="390"/>
      <c r="H268" s="390"/>
      <c r="I268" s="390"/>
      <c r="J268" s="390"/>
      <c r="K268" s="390"/>
      <c r="L268" s="390"/>
      <c r="M268" s="390"/>
      <c r="N268" s="390"/>
      <c r="O268" s="390"/>
      <c r="P268" s="390"/>
      <c r="Q268" s="390"/>
      <c r="R268" s="390"/>
      <c r="S268" s="390"/>
      <c r="T268" s="390"/>
      <c r="U268" s="390"/>
    </row>
    <row r="269" spans="2:21" ht="15.75">
      <c r="B269" s="390"/>
      <c r="C269" s="390"/>
      <c r="D269" s="390"/>
      <c r="E269" s="390"/>
      <c r="F269" s="390"/>
      <c r="G269" s="390"/>
      <c r="H269" s="390"/>
      <c r="I269" s="390"/>
      <c r="J269" s="390"/>
      <c r="K269" s="390"/>
      <c r="L269" s="390"/>
      <c r="M269" s="390"/>
      <c r="N269" s="390"/>
      <c r="O269" s="390"/>
      <c r="P269" s="390"/>
      <c r="Q269" s="390"/>
      <c r="R269" s="390"/>
      <c r="S269" s="390"/>
      <c r="T269" s="390"/>
      <c r="U269" s="390"/>
    </row>
    <row r="270" spans="2:21" ht="15.75">
      <c r="B270" s="390"/>
      <c r="C270" s="390"/>
      <c r="D270" s="390"/>
      <c r="E270" s="390"/>
      <c r="F270" s="390"/>
      <c r="G270" s="390"/>
      <c r="H270" s="390"/>
      <c r="I270" s="390"/>
      <c r="J270" s="390"/>
      <c r="K270" s="390"/>
      <c r="L270" s="390"/>
      <c r="M270" s="390"/>
      <c r="N270" s="390"/>
      <c r="O270" s="390"/>
      <c r="P270" s="390"/>
      <c r="Q270" s="390"/>
      <c r="R270" s="390"/>
      <c r="S270" s="390"/>
      <c r="T270" s="390"/>
      <c r="U270" s="390"/>
    </row>
    <row r="271" spans="2:21" ht="15.75">
      <c r="B271" s="390"/>
      <c r="C271" s="390"/>
      <c r="D271" s="390"/>
      <c r="E271" s="390"/>
      <c r="F271" s="390"/>
      <c r="G271" s="390"/>
      <c r="H271" s="390"/>
      <c r="I271" s="390"/>
      <c r="J271" s="390"/>
      <c r="K271" s="390"/>
      <c r="L271" s="390"/>
      <c r="M271" s="390"/>
      <c r="N271" s="390"/>
      <c r="O271" s="390"/>
      <c r="P271" s="390"/>
      <c r="Q271" s="390"/>
      <c r="R271" s="390"/>
      <c r="S271" s="390"/>
      <c r="T271" s="390"/>
      <c r="U271" s="390"/>
    </row>
    <row r="272" spans="2:21" ht="15.75">
      <c r="B272" s="390"/>
      <c r="C272" s="390"/>
      <c r="D272" s="390"/>
      <c r="E272" s="390"/>
      <c r="F272" s="390"/>
      <c r="G272" s="390"/>
      <c r="H272" s="390"/>
      <c r="I272" s="390"/>
      <c r="J272" s="390"/>
      <c r="K272" s="390"/>
      <c r="L272" s="390"/>
      <c r="M272" s="390"/>
      <c r="N272" s="390"/>
      <c r="O272" s="390"/>
      <c r="P272" s="390"/>
      <c r="Q272" s="390"/>
      <c r="R272" s="390"/>
      <c r="S272" s="390"/>
      <c r="T272" s="390"/>
      <c r="U272" s="390"/>
    </row>
    <row r="273" spans="2:21" ht="15.75">
      <c r="B273" s="390"/>
      <c r="C273" s="390"/>
      <c r="D273" s="390"/>
      <c r="E273" s="390"/>
      <c r="F273" s="390"/>
      <c r="G273" s="390"/>
      <c r="H273" s="390"/>
      <c r="I273" s="390"/>
      <c r="J273" s="390"/>
      <c r="K273" s="390"/>
      <c r="L273" s="390"/>
      <c r="M273" s="390"/>
      <c r="N273" s="390"/>
      <c r="O273" s="390"/>
      <c r="P273" s="390"/>
      <c r="Q273" s="390"/>
      <c r="R273" s="390"/>
      <c r="S273" s="390"/>
      <c r="T273" s="390"/>
      <c r="U273" s="390"/>
    </row>
    <row r="274" spans="2:21" ht="15.75">
      <c r="B274" s="390"/>
      <c r="C274" s="390"/>
      <c r="D274" s="390"/>
      <c r="E274" s="390"/>
      <c r="F274" s="390"/>
      <c r="G274" s="390"/>
      <c r="H274" s="390"/>
      <c r="I274" s="390"/>
      <c r="J274" s="390"/>
      <c r="K274" s="390"/>
      <c r="L274" s="390"/>
      <c r="M274" s="390"/>
      <c r="N274" s="390"/>
      <c r="O274" s="390"/>
      <c r="P274" s="390"/>
      <c r="Q274" s="390"/>
      <c r="R274" s="390"/>
      <c r="S274" s="390"/>
      <c r="T274" s="390"/>
      <c r="U274" s="390"/>
    </row>
    <row r="275" spans="2:21" ht="15.75">
      <c r="B275" s="390"/>
      <c r="C275" s="390"/>
      <c r="D275" s="390"/>
      <c r="E275" s="390"/>
      <c r="F275" s="390"/>
      <c r="G275" s="390"/>
      <c r="H275" s="390"/>
      <c r="I275" s="390"/>
      <c r="J275" s="390"/>
      <c r="K275" s="390"/>
      <c r="L275" s="390"/>
      <c r="M275" s="390"/>
      <c r="N275" s="390"/>
      <c r="O275" s="390"/>
      <c r="P275" s="390"/>
      <c r="Q275" s="390"/>
      <c r="R275" s="390"/>
      <c r="S275" s="390"/>
      <c r="T275" s="390"/>
      <c r="U275" s="390"/>
    </row>
    <row r="276" spans="2:21" ht="15.75">
      <c r="B276" s="390"/>
      <c r="C276" s="390"/>
      <c r="D276" s="390"/>
      <c r="E276" s="390"/>
      <c r="F276" s="390"/>
      <c r="G276" s="390"/>
      <c r="H276" s="390"/>
      <c r="I276" s="390"/>
      <c r="J276" s="390"/>
      <c r="K276" s="390"/>
      <c r="L276" s="390"/>
      <c r="M276" s="390"/>
      <c r="N276" s="390"/>
      <c r="O276" s="390"/>
      <c r="P276" s="390"/>
      <c r="Q276" s="390"/>
      <c r="R276" s="390"/>
      <c r="S276" s="390"/>
      <c r="T276" s="390"/>
      <c r="U276" s="390"/>
    </row>
    <row r="277" spans="2:21" ht="15.75">
      <c r="B277" s="390"/>
      <c r="C277" s="390"/>
      <c r="D277" s="390"/>
      <c r="E277" s="390"/>
      <c r="F277" s="390"/>
      <c r="G277" s="390"/>
      <c r="H277" s="390"/>
      <c r="I277" s="390"/>
      <c r="J277" s="390"/>
      <c r="K277" s="390"/>
      <c r="L277" s="390"/>
      <c r="M277" s="390"/>
      <c r="N277" s="390"/>
      <c r="O277" s="390"/>
      <c r="P277" s="390"/>
      <c r="Q277" s="390"/>
      <c r="R277" s="390"/>
      <c r="S277" s="390"/>
      <c r="T277" s="390"/>
      <c r="U277" s="390"/>
    </row>
    <row r="278" spans="2:21" ht="15.75">
      <c r="B278" s="390"/>
      <c r="C278" s="390"/>
      <c r="D278" s="390"/>
      <c r="E278" s="390"/>
      <c r="F278" s="390"/>
      <c r="G278" s="390"/>
      <c r="H278" s="390"/>
      <c r="I278" s="390"/>
      <c r="J278" s="390"/>
      <c r="K278" s="390"/>
      <c r="L278" s="390"/>
      <c r="M278" s="390"/>
      <c r="N278" s="390"/>
      <c r="O278" s="390"/>
      <c r="P278" s="390"/>
      <c r="Q278" s="390"/>
      <c r="R278" s="390"/>
      <c r="S278" s="390"/>
      <c r="T278" s="390"/>
      <c r="U278" s="390"/>
    </row>
    <row r="279" spans="2:21" ht="15.75">
      <c r="B279" s="390"/>
      <c r="C279" s="390"/>
      <c r="D279" s="390"/>
      <c r="E279" s="390"/>
      <c r="F279" s="390"/>
      <c r="G279" s="390"/>
      <c r="H279" s="390"/>
      <c r="I279" s="390"/>
      <c r="J279" s="390"/>
      <c r="K279" s="390"/>
      <c r="L279" s="390"/>
      <c r="M279" s="390"/>
      <c r="N279" s="390"/>
      <c r="O279" s="390"/>
      <c r="P279" s="390"/>
      <c r="Q279" s="390"/>
      <c r="R279" s="390"/>
      <c r="S279" s="390"/>
      <c r="T279" s="390"/>
      <c r="U279" s="390"/>
    </row>
    <row r="280" spans="2:21" ht="15.75">
      <c r="B280" s="390"/>
      <c r="C280" s="390"/>
      <c r="D280" s="390"/>
      <c r="E280" s="390"/>
      <c r="F280" s="390"/>
      <c r="G280" s="390"/>
      <c r="H280" s="390"/>
      <c r="I280" s="390"/>
      <c r="J280" s="390"/>
      <c r="K280" s="390"/>
      <c r="L280" s="390"/>
      <c r="M280" s="390"/>
      <c r="N280" s="390"/>
      <c r="O280" s="390"/>
      <c r="P280" s="390"/>
      <c r="Q280" s="390"/>
      <c r="R280" s="390"/>
      <c r="S280" s="390"/>
      <c r="T280" s="390"/>
      <c r="U280" s="390"/>
    </row>
    <row r="281" spans="2:21" ht="15.75">
      <c r="B281" s="390"/>
      <c r="C281" s="390"/>
      <c r="D281" s="390"/>
      <c r="E281" s="390"/>
      <c r="F281" s="390"/>
      <c r="G281" s="390"/>
      <c r="H281" s="390"/>
      <c r="I281" s="390"/>
      <c r="J281" s="390"/>
      <c r="K281" s="390"/>
      <c r="L281" s="390"/>
      <c r="M281" s="390"/>
      <c r="N281" s="390"/>
      <c r="O281" s="390"/>
      <c r="P281" s="390"/>
      <c r="Q281" s="390"/>
      <c r="R281" s="390"/>
      <c r="S281" s="390"/>
      <c r="T281" s="390"/>
      <c r="U281" s="390"/>
    </row>
    <row r="282" spans="2:21" ht="15.75">
      <c r="B282" s="390"/>
      <c r="C282" s="390"/>
      <c r="D282" s="390"/>
      <c r="E282" s="390"/>
      <c r="F282" s="390"/>
      <c r="G282" s="390"/>
      <c r="H282" s="390"/>
      <c r="I282" s="390"/>
      <c r="J282" s="390"/>
      <c r="K282" s="390"/>
      <c r="L282" s="390"/>
      <c r="M282" s="390"/>
      <c r="N282" s="390"/>
      <c r="O282" s="390"/>
      <c r="P282" s="390"/>
      <c r="Q282" s="390"/>
      <c r="R282" s="390"/>
      <c r="S282" s="390"/>
      <c r="T282" s="390"/>
      <c r="U282" s="390"/>
    </row>
    <row r="283" spans="2:21" ht="15.75">
      <c r="B283" s="390"/>
      <c r="C283" s="390"/>
      <c r="D283" s="390"/>
      <c r="E283" s="390"/>
      <c r="F283" s="390"/>
      <c r="G283" s="390"/>
      <c r="H283" s="390"/>
      <c r="I283" s="390"/>
      <c r="J283" s="390"/>
      <c r="K283" s="390"/>
      <c r="L283" s="390"/>
      <c r="M283" s="390"/>
      <c r="N283" s="390"/>
      <c r="O283" s="390"/>
      <c r="P283" s="390"/>
      <c r="Q283" s="390"/>
      <c r="R283" s="390"/>
      <c r="S283" s="390"/>
      <c r="T283" s="390"/>
      <c r="U283" s="390"/>
    </row>
    <row r="284" spans="2:21" ht="15.75">
      <c r="B284" s="390"/>
      <c r="C284" s="390"/>
      <c r="D284" s="390"/>
      <c r="E284" s="390"/>
      <c r="F284" s="390"/>
      <c r="G284" s="390"/>
      <c r="H284" s="390"/>
      <c r="I284" s="390"/>
      <c r="J284" s="390"/>
      <c r="K284" s="390"/>
      <c r="L284" s="390"/>
      <c r="M284" s="390"/>
      <c r="N284" s="390"/>
      <c r="O284" s="390"/>
      <c r="P284" s="390"/>
      <c r="Q284" s="390"/>
      <c r="R284" s="390"/>
      <c r="S284" s="390"/>
      <c r="T284" s="390"/>
      <c r="U284" s="390"/>
    </row>
    <row r="285" spans="2:21" ht="15.75">
      <c r="B285" s="390"/>
      <c r="C285" s="390"/>
      <c r="D285" s="390"/>
      <c r="E285" s="390"/>
      <c r="F285" s="390"/>
      <c r="G285" s="390"/>
      <c r="H285" s="390"/>
      <c r="I285" s="390"/>
      <c r="J285" s="390"/>
      <c r="K285" s="390"/>
      <c r="L285" s="390"/>
      <c r="M285" s="390"/>
      <c r="N285" s="390"/>
      <c r="O285" s="390"/>
      <c r="P285" s="390"/>
      <c r="Q285" s="390"/>
      <c r="R285" s="390"/>
      <c r="S285" s="390"/>
      <c r="T285" s="390"/>
      <c r="U285" s="390"/>
    </row>
    <row r="286" spans="2:21" ht="15.75">
      <c r="B286" s="390"/>
      <c r="C286" s="390"/>
      <c r="D286" s="390"/>
      <c r="E286" s="390"/>
      <c r="F286" s="390"/>
      <c r="G286" s="390"/>
      <c r="H286" s="390"/>
      <c r="I286" s="390"/>
      <c r="J286" s="390"/>
      <c r="K286" s="390"/>
      <c r="L286" s="390"/>
      <c r="M286" s="390"/>
      <c r="N286" s="390"/>
      <c r="O286" s="390"/>
      <c r="P286" s="390"/>
      <c r="Q286" s="390"/>
      <c r="R286" s="390"/>
      <c r="S286" s="390"/>
      <c r="T286" s="390"/>
      <c r="U286" s="390"/>
    </row>
    <row r="287" spans="2:21" ht="15.75">
      <c r="B287" s="390"/>
      <c r="C287" s="390"/>
      <c r="D287" s="390"/>
      <c r="E287" s="390"/>
      <c r="F287" s="390"/>
      <c r="G287" s="390"/>
      <c r="H287" s="390"/>
      <c r="I287" s="390"/>
      <c r="J287" s="390"/>
      <c r="K287" s="390"/>
      <c r="L287" s="390"/>
      <c r="M287" s="390"/>
      <c r="N287" s="390"/>
      <c r="O287" s="390"/>
      <c r="P287" s="390"/>
      <c r="Q287" s="390"/>
      <c r="R287" s="390"/>
      <c r="S287" s="390"/>
      <c r="T287" s="390"/>
      <c r="U287" s="390"/>
    </row>
    <row r="288" spans="2:21" ht="15.75">
      <c r="B288" s="390"/>
      <c r="C288" s="390"/>
      <c r="D288" s="390"/>
      <c r="E288" s="390"/>
      <c r="F288" s="390"/>
      <c r="G288" s="390"/>
      <c r="H288" s="390"/>
      <c r="I288" s="390"/>
      <c r="J288" s="390"/>
      <c r="K288" s="390"/>
      <c r="L288" s="390"/>
      <c r="M288" s="390"/>
      <c r="N288" s="390"/>
      <c r="O288" s="390"/>
      <c r="P288" s="390"/>
      <c r="Q288" s="390"/>
      <c r="R288" s="390"/>
      <c r="S288" s="390"/>
      <c r="T288" s="390"/>
      <c r="U288" s="390"/>
    </row>
    <row r="289" spans="2:21" ht="15.75">
      <c r="B289" s="390"/>
      <c r="C289" s="390"/>
      <c r="D289" s="390"/>
      <c r="E289" s="390"/>
      <c r="F289" s="390"/>
      <c r="G289" s="390"/>
      <c r="H289" s="390"/>
      <c r="I289" s="390"/>
      <c r="J289" s="390"/>
      <c r="K289" s="390"/>
      <c r="L289" s="390"/>
      <c r="M289" s="390"/>
      <c r="N289" s="390"/>
      <c r="O289" s="390"/>
      <c r="P289" s="390"/>
      <c r="Q289" s="390"/>
      <c r="R289" s="390"/>
      <c r="S289" s="390"/>
      <c r="T289" s="390"/>
      <c r="U289" s="390"/>
    </row>
    <row r="290" spans="2:21" ht="15.75">
      <c r="B290" s="390"/>
      <c r="C290" s="390"/>
      <c r="D290" s="390"/>
      <c r="E290" s="390"/>
      <c r="F290" s="390"/>
      <c r="G290" s="390"/>
      <c r="H290" s="390"/>
      <c r="I290" s="390"/>
      <c r="J290" s="390"/>
      <c r="K290" s="390"/>
      <c r="L290" s="390"/>
      <c r="M290" s="390"/>
      <c r="N290" s="390"/>
      <c r="O290" s="390"/>
      <c r="P290" s="390"/>
      <c r="Q290" s="390"/>
      <c r="R290" s="390"/>
      <c r="S290" s="390"/>
      <c r="T290" s="390"/>
      <c r="U290" s="390"/>
    </row>
    <row r="291" spans="2:21" ht="15.75">
      <c r="B291" s="390"/>
      <c r="C291" s="390"/>
      <c r="D291" s="390"/>
      <c r="E291" s="390"/>
      <c r="F291" s="390"/>
      <c r="G291" s="390"/>
      <c r="H291" s="390"/>
      <c r="I291" s="390"/>
      <c r="J291" s="390"/>
      <c r="K291" s="390"/>
      <c r="L291" s="390"/>
      <c r="M291" s="390"/>
      <c r="N291" s="390"/>
      <c r="O291" s="390"/>
      <c r="P291" s="390"/>
      <c r="Q291" s="390"/>
      <c r="R291" s="390"/>
      <c r="S291" s="390"/>
      <c r="T291" s="390"/>
      <c r="U291" s="390"/>
    </row>
    <row r="292" spans="2:21" ht="15.75">
      <c r="B292" s="390"/>
      <c r="C292" s="390"/>
      <c r="D292" s="390"/>
      <c r="E292" s="390"/>
      <c r="F292" s="390"/>
      <c r="G292" s="390"/>
      <c r="H292" s="390"/>
      <c r="I292" s="390"/>
      <c r="J292" s="390"/>
      <c r="K292" s="390"/>
      <c r="L292" s="390"/>
      <c r="M292" s="390"/>
      <c r="N292" s="390"/>
      <c r="O292" s="390"/>
      <c r="P292" s="390"/>
      <c r="Q292" s="390"/>
      <c r="R292" s="390"/>
      <c r="S292" s="390"/>
      <c r="T292" s="390"/>
      <c r="U292" s="390"/>
    </row>
    <row r="293" spans="2:21" ht="15.75">
      <c r="B293" s="390"/>
      <c r="C293" s="390"/>
      <c r="D293" s="390"/>
      <c r="E293" s="390"/>
      <c r="F293" s="390"/>
      <c r="G293" s="390"/>
      <c r="H293" s="390"/>
      <c r="I293" s="390"/>
      <c r="J293" s="390"/>
      <c r="K293" s="390"/>
      <c r="L293" s="390"/>
      <c r="M293" s="390"/>
      <c r="N293" s="390"/>
      <c r="O293" s="390"/>
      <c r="P293" s="390"/>
      <c r="Q293" s="390"/>
      <c r="R293" s="390"/>
      <c r="S293" s="390"/>
      <c r="T293" s="390"/>
      <c r="U293" s="390"/>
    </row>
    <row r="294" spans="2:21" ht="15.75">
      <c r="B294" s="390"/>
      <c r="C294" s="390"/>
      <c r="D294" s="390"/>
      <c r="E294" s="390"/>
      <c r="F294" s="390"/>
      <c r="G294" s="390"/>
      <c r="H294" s="390"/>
      <c r="I294" s="390"/>
      <c r="J294" s="390"/>
      <c r="K294" s="390"/>
      <c r="L294" s="390"/>
      <c r="M294" s="390"/>
      <c r="N294" s="390"/>
      <c r="O294" s="390"/>
      <c r="P294" s="390"/>
      <c r="Q294" s="390"/>
      <c r="R294" s="390"/>
      <c r="S294" s="390"/>
      <c r="T294" s="390"/>
      <c r="U294" s="390"/>
    </row>
    <row r="295" spans="2:21" ht="15.75">
      <c r="B295" s="390"/>
      <c r="C295" s="390"/>
      <c r="D295" s="390"/>
      <c r="E295" s="390"/>
      <c r="F295" s="390"/>
      <c r="G295" s="390"/>
      <c r="H295" s="390"/>
      <c r="I295" s="390"/>
      <c r="J295" s="390"/>
      <c r="K295" s="390"/>
      <c r="L295" s="390"/>
      <c r="M295" s="390"/>
      <c r="N295" s="390"/>
      <c r="O295" s="390"/>
      <c r="P295" s="390"/>
      <c r="Q295" s="390"/>
      <c r="R295" s="390"/>
      <c r="S295" s="390"/>
      <c r="T295" s="390"/>
      <c r="U295" s="390"/>
    </row>
    <row r="296" spans="2:21" ht="15.75">
      <c r="B296" s="390"/>
      <c r="C296" s="390"/>
      <c r="D296" s="390"/>
      <c r="E296" s="390"/>
      <c r="F296" s="390"/>
      <c r="G296" s="390"/>
      <c r="H296" s="390"/>
      <c r="I296" s="390"/>
      <c r="J296" s="390"/>
      <c r="K296" s="390"/>
      <c r="L296" s="390"/>
      <c r="M296" s="390"/>
      <c r="N296" s="390"/>
      <c r="O296" s="390"/>
      <c r="P296" s="390"/>
      <c r="Q296" s="390"/>
      <c r="R296" s="390"/>
      <c r="S296" s="390"/>
      <c r="T296" s="390"/>
      <c r="U296" s="390"/>
    </row>
    <row r="297" spans="2:21" ht="15.75">
      <c r="B297" s="390"/>
      <c r="C297" s="390"/>
      <c r="D297" s="390"/>
      <c r="E297" s="390"/>
      <c r="F297" s="390"/>
      <c r="G297" s="390"/>
      <c r="H297" s="390"/>
      <c r="I297" s="390"/>
      <c r="J297" s="390"/>
      <c r="K297" s="390"/>
      <c r="L297" s="390"/>
      <c r="M297" s="390"/>
      <c r="N297" s="390"/>
      <c r="O297" s="390"/>
      <c r="P297" s="390"/>
      <c r="Q297" s="390"/>
      <c r="R297" s="390"/>
      <c r="S297" s="390"/>
      <c r="T297" s="390"/>
      <c r="U297" s="390"/>
    </row>
    <row r="298" spans="2:21" ht="15.75">
      <c r="B298" s="390"/>
      <c r="C298" s="390"/>
      <c r="D298" s="390"/>
      <c r="E298" s="390"/>
      <c r="F298" s="390"/>
      <c r="G298" s="390"/>
      <c r="H298" s="390"/>
      <c r="I298" s="390"/>
      <c r="J298" s="390"/>
      <c r="K298" s="390"/>
      <c r="L298" s="390"/>
      <c r="M298" s="390"/>
      <c r="N298" s="390"/>
      <c r="O298" s="390"/>
      <c r="P298" s="390"/>
      <c r="Q298" s="390"/>
      <c r="R298" s="390"/>
      <c r="S298" s="390"/>
      <c r="T298" s="390"/>
      <c r="U298" s="390"/>
    </row>
    <row r="299" spans="2:21" ht="15.75">
      <c r="B299" s="390"/>
      <c r="C299" s="390"/>
      <c r="D299" s="390"/>
      <c r="E299" s="390"/>
      <c r="F299" s="390"/>
      <c r="G299" s="390"/>
      <c r="H299" s="390"/>
      <c r="I299" s="390"/>
      <c r="J299" s="390"/>
      <c r="K299" s="390"/>
      <c r="L299" s="390"/>
      <c r="M299" s="390"/>
      <c r="N299" s="390"/>
      <c r="O299" s="390"/>
      <c r="P299" s="390"/>
      <c r="Q299" s="390"/>
      <c r="R299" s="390"/>
      <c r="S299" s="390"/>
      <c r="T299" s="390"/>
      <c r="U299" s="390"/>
    </row>
    <row r="300" spans="2:21" ht="15.75">
      <c r="B300" s="390"/>
      <c r="C300" s="390"/>
      <c r="D300" s="390"/>
      <c r="E300" s="390"/>
      <c r="F300" s="390"/>
      <c r="G300" s="390"/>
      <c r="H300" s="390"/>
      <c r="I300" s="390"/>
      <c r="J300" s="390"/>
      <c r="K300" s="390"/>
      <c r="L300" s="390"/>
      <c r="M300" s="390"/>
      <c r="N300" s="390"/>
      <c r="O300" s="390"/>
      <c r="P300" s="390"/>
      <c r="Q300" s="390"/>
      <c r="R300" s="390"/>
      <c r="S300" s="390"/>
      <c r="T300" s="390"/>
      <c r="U300" s="390"/>
    </row>
    <row r="301" spans="2:21" ht="15.75">
      <c r="B301" s="390"/>
      <c r="C301" s="390"/>
      <c r="D301" s="390"/>
      <c r="E301" s="390"/>
      <c r="F301" s="390"/>
      <c r="G301" s="390"/>
      <c r="H301" s="390"/>
      <c r="I301" s="390"/>
      <c r="J301" s="390"/>
      <c r="K301" s="390"/>
      <c r="L301" s="390"/>
      <c r="M301" s="390"/>
      <c r="N301" s="390"/>
      <c r="O301" s="390"/>
      <c r="P301" s="390"/>
      <c r="Q301" s="390"/>
      <c r="R301" s="390"/>
      <c r="S301" s="390"/>
      <c r="T301" s="390"/>
      <c r="U301" s="390"/>
    </row>
    <row r="302" spans="2:21" ht="15.75">
      <c r="B302" s="390"/>
      <c r="C302" s="390"/>
      <c r="D302" s="390"/>
      <c r="E302" s="390"/>
      <c r="F302" s="390"/>
      <c r="G302" s="390"/>
      <c r="H302" s="390"/>
      <c r="I302" s="390"/>
      <c r="J302" s="390"/>
      <c r="K302" s="390"/>
      <c r="L302" s="390"/>
      <c r="M302" s="390"/>
      <c r="N302" s="390"/>
      <c r="O302" s="390"/>
      <c r="P302" s="390"/>
      <c r="Q302" s="390"/>
      <c r="R302" s="390"/>
      <c r="S302" s="390"/>
      <c r="T302" s="390"/>
      <c r="U302" s="390"/>
    </row>
    <row r="303" spans="2:21" ht="15.75">
      <c r="B303" s="390"/>
      <c r="C303" s="390"/>
      <c r="D303" s="390"/>
      <c r="E303" s="390"/>
      <c r="F303" s="390"/>
      <c r="G303" s="390"/>
      <c r="H303" s="390"/>
      <c r="I303" s="390"/>
      <c r="J303" s="390"/>
      <c r="K303" s="390"/>
      <c r="L303" s="390"/>
      <c r="M303" s="390"/>
      <c r="N303" s="390"/>
      <c r="O303" s="390"/>
      <c r="P303" s="390"/>
      <c r="Q303" s="390"/>
      <c r="R303" s="390"/>
      <c r="S303" s="390"/>
      <c r="T303" s="390"/>
      <c r="U303" s="390"/>
    </row>
    <row r="304" spans="2:21" ht="15.75">
      <c r="B304" s="390"/>
      <c r="C304" s="390"/>
      <c r="D304" s="390"/>
      <c r="E304" s="390"/>
      <c r="F304" s="390"/>
      <c r="G304" s="390"/>
      <c r="H304" s="390"/>
      <c r="I304" s="390"/>
      <c r="J304" s="390"/>
      <c r="K304" s="390"/>
      <c r="L304" s="390"/>
      <c r="M304" s="390"/>
      <c r="N304" s="390"/>
      <c r="O304" s="390"/>
      <c r="P304" s="390"/>
      <c r="Q304" s="390"/>
      <c r="R304" s="390"/>
      <c r="S304" s="390"/>
      <c r="T304" s="390"/>
      <c r="U304" s="390"/>
    </row>
    <row r="305" spans="2:21" ht="15.75">
      <c r="B305" s="390"/>
      <c r="C305" s="390"/>
      <c r="D305" s="390"/>
      <c r="E305" s="390"/>
      <c r="F305" s="390"/>
      <c r="G305" s="390"/>
      <c r="H305" s="390"/>
      <c r="I305" s="390"/>
      <c r="J305" s="390"/>
      <c r="K305" s="390"/>
      <c r="L305" s="390"/>
      <c r="M305" s="390"/>
      <c r="N305" s="390"/>
      <c r="O305" s="390"/>
      <c r="P305" s="390"/>
      <c r="Q305" s="390"/>
      <c r="R305" s="390"/>
      <c r="S305" s="390"/>
      <c r="T305" s="390"/>
      <c r="U305" s="390"/>
    </row>
    <row r="306" spans="2:21" ht="15.75">
      <c r="B306" s="390"/>
      <c r="C306" s="390"/>
      <c r="D306" s="390"/>
      <c r="E306" s="390"/>
      <c r="F306" s="390"/>
      <c r="G306" s="390"/>
      <c r="H306" s="390"/>
      <c r="I306" s="390"/>
      <c r="J306" s="390"/>
      <c r="K306" s="390"/>
      <c r="L306" s="390"/>
      <c r="M306" s="390"/>
      <c r="N306" s="390"/>
      <c r="O306" s="390"/>
      <c r="P306" s="390"/>
      <c r="Q306" s="390"/>
      <c r="R306" s="390"/>
      <c r="S306" s="390"/>
      <c r="T306" s="390"/>
      <c r="U306" s="390"/>
    </row>
    <row r="307" spans="2:21" ht="15.75">
      <c r="B307" s="390"/>
      <c r="C307" s="390"/>
      <c r="D307" s="390"/>
      <c r="E307" s="390"/>
      <c r="F307" s="390"/>
      <c r="G307" s="390"/>
      <c r="H307" s="390"/>
      <c r="I307" s="390"/>
      <c r="J307" s="390"/>
      <c r="K307" s="390"/>
      <c r="L307" s="390"/>
      <c r="M307" s="390"/>
      <c r="N307" s="390"/>
      <c r="O307" s="390"/>
      <c r="P307" s="390"/>
      <c r="Q307" s="390"/>
      <c r="R307" s="390"/>
      <c r="S307" s="390"/>
      <c r="T307" s="390"/>
      <c r="U307" s="390"/>
    </row>
    <row r="308" spans="2:21" ht="15.75">
      <c r="B308" s="390"/>
      <c r="C308" s="390"/>
      <c r="D308" s="390"/>
      <c r="E308" s="390"/>
      <c r="F308" s="390"/>
      <c r="G308" s="390"/>
      <c r="H308" s="390"/>
      <c r="I308" s="390"/>
      <c r="J308" s="390"/>
      <c r="K308" s="390"/>
      <c r="L308" s="390"/>
      <c r="M308" s="390"/>
      <c r="N308" s="390"/>
      <c r="O308" s="390"/>
      <c r="P308" s="390"/>
      <c r="Q308" s="390"/>
      <c r="R308" s="390"/>
      <c r="S308" s="390"/>
      <c r="T308" s="390"/>
      <c r="U308" s="390"/>
    </row>
    <row r="309" spans="2:21" ht="15.75">
      <c r="B309" s="390"/>
      <c r="C309" s="390"/>
      <c r="D309" s="390"/>
      <c r="E309" s="390"/>
      <c r="F309" s="390"/>
      <c r="G309" s="390"/>
      <c r="H309" s="390"/>
      <c r="I309" s="390"/>
      <c r="J309" s="390"/>
      <c r="K309" s="390"/>
      <c r="L309" s="390"/>
      <c r="M309" s="390"/>
      <c r="N309" s="390"/>
      <c r="O309" s="390"/>
      <c r="P309" s="390"/>
      <c r="Q309" s="390"/>
      <c r="R309" s="390"/>
      <c r="S309" s="390"/>
      <c r="T309" s="390"/>
      <c r="U309" s="390"/>
    </row>
    <row r="310" spans="2:21" ht="15.75">
      <c r="B310" s="390"/>
      <c r="C310" s="390"/>
      <c r="D310" s="390"/>
      <c r="E310" s="390"/>
      <c r="F310" s="390"/>
      <c r="G310" s="390"/>
      <c r="H310" s="390"/>
      <c r="I310" s="390"/>
      <c r="J310" s="390"/>
      <c r="K310" s="390"/>
      <c r="L310" s="390"/>
      <c r="M310" s="390"/>
      <c r="N310" s="390"/>
      <c r="O310" s="390"/>
      <c r="P310" s="390"/>
      <c r="Q310" s="390"/>
      <c r="R310" s="390"/>
      <c r="S310" s="390"/>
      <c r="T310" s="390"/>
      <c r="U310" s="390"/>
    </row>
    <row r="311" spans="2:21" ht="15.75">
      <c r="B311" s="390"/>
      <c r="C311" s="390"/>
      <c r="D311" s="390"/>
      <c r="E311" s="390"/>
      <c r="F311" s="390"/>
      <c r="G311" s="390"/>
      <c r="H311" s="390"/>
      <c r="I311" s="390"/>
      <c r="J311" s="390"/>
      <c r="K311" s="390"/>
      <c r="L311" s="390"/>
      <c r="M311" s="390"/>
      <c r="N311" s="390"/>
      <c r="O311" s="390"/>
      <c r="P311" s="390"/>
      <c r="Q311" s="390"/>
      <c r="R311" s="390"/>
      <c r="S311" s="390"/>
      <c r="T311" s="390"/>
      <c r="U311" s="390"/>
    </row>
    <row r="312" spans="2:21" ht="15.75">
      <c r="B312" s="390"/>
      <c r="C312" s="390"/>
      <c r="D312" s="390"/>
      <c r="E312" s="390"/>
      <c r="F312" s="390"/>
      <c r="G312" s="390"/>
      <c r="H312" s="390"/>
      <c r="I312" s="390"/>
      <c r="J312" s="390"/>
      <c r="K312" s="390"/>
      <c r="L312" s="390"/>
      <c r="M312" s="390"/>
      <c r="N312" s="390"/>
      <c r="O312" s="390"/>
      <c r="P312" s="390"/>
      <c r="Q312" s="390"/>
      <c r="R312" s="390"/>
      <c r="S312" s="390"/>
      <c r="T312" s="390"/>
      <c r="U312" s="390"/>
    </row>
    <row r="313" spans="2:21" ht="15.75">
      <c r="B313" s="390"/>
      <c r="C313" s="390"/>
      <c r="D313" s="390"/>
      <c r="E313" s="390"/>
      <c r="F313" s="390"/>
      <c r="G313" s="390"/>
      <c r="H313" s="390"/>
      <c r="I313" s="390"/>
      <c r="J313" s="390"/>
      <c r="K313" s="390"/>
      <c r="L313" s="390"/>
      <c r="M313" s="390"/>
      <c r="N313" s="390"/>
      <c r="O313" s="390"/>
      <c r="P313" s="390"/>
      <c r="Q313" s="390"/>
      <c r="R313" s="390"/>
      <c r="S313" s="390"/>
      <c r="T313" s="390"/>
      <c r="U313" s="390"/>
    </row>
    <row r="314" spans="2:21" ht="15.75">
      <c r="B314" s="390"/>
      <c r="C314" s="390"/>
      <c r="D314" s="390"/>
      <c r="E314" s="390"/>
      <c r="F314" s="390"/>
      <c r="G314" s="390"/>
      <c r="H314" s="390"/>
      <c r="I314" s="390"/>
      <c r="J314" s="390"/>
      <c r="K314" s="390"/>
      <c r="L314" s="390"/>
      <c r="M314" s="390"/>
      <c r="N314" s="390"/>
      <c r="O314" s="390"/>
      <c r="P314" s="390"/>
      <c r="Q314" s="390"/>
      <c r="R314" s="390"/>
      <c r="S314" s="390"/>
      <c r="T314" s="390"/>
      <c r="U314" s="390"/>
    </row>
    <row r="315" spans="2:21" ht="15.75">
      <c r="B315" s="390"/>
      <c r="C315" s="390"/>
      <c r="D315" s="390"/>
      <c r="E315" s="390"/>
      <c r="F315" s="390"/>
      <c r="G315" s="390"/>
      <c r="H315" s="390"/>
      <c r="I315" s="390"/>
      <c r="J315" s="390"/>
      <c r="K315" s="390"/>
      <c r="L315" s="390"/>
      <c r="M315" s="390"/>
      <c r="N315" s="390"/>
      <c r="O315" s="390"/>
      <c r="P315" s="390"/>
      <c r="Q315" s="390"/>
      <c r="R315" s="390"/>
      <c r="S315" s="390"/>
      <c r="T315" s="390"/>
      <c r="U315" s="390"/>
    </row>
    <row r="316" spans="2:21" ht="15.75">
      <c r="B316" s="390"/>
      <c r="C316" s="390"/>
      <c r="D316" s="390"/>
      <c r="E316" s="390"/>
      <c r="F316" s="390"/>
      <c r="G316" s="390"/>
      <c r="H316" s="390"/>
      <c r="I316" s="390"/>
      <c r="J316" s="390"/>
      <c r="K316" s="390"/>
      <c r="L316" s="390"/>
      <c r="M316" s="390"/>
      <c r="N316" s="390"/>
      <c r="O316" s="390"/>
      <c r="P316" s="390"/>
      <c r="Q316" s="390"/>
      <c r="R316" s="390"/>
      <c r="S316" s="390"/>
      <c r="T316" s="390"/>
      <c r="U316" s="390"/>
    </row>
    <row r="317" spans="2:21" ht="15.75">
      <c r="B317" s="390"/>
      <c r="C317" s="390"/>
      <c r="D317" s="390"/>
      <c r="E317" s="390"/>
      <c r="F317" s="390"/>
      <c r="G317" s="390"/>
      <c r="H317" s="390"/>
      <c r="I317" s="390"/>
      <c r="J317" s="390"/>
      <c r="K317" s="390"/>
      <c r="L317" s="390"/>
      <c r="M317" s="390"/>
      <c r="N317" s="390"/>
      <c r="O317" s="390"/>
      <c r="P317" s="390"/>
      <c r="Q317" s="390"/>
      <c r="R317" s="390"/>
      <c r="S317" s="390"/>
      <c r="T317" s="390"/>
      <c r="U317" s="390"/>
    </row>
    <row r="318" spans="2:21" ht="15.75">
      <c r="B318" s="390"/>
      <c r="C318" s="390"/>
      <c r="D318" s="390"/>
      <c r="E318" s="390"/>
      <c r="F318" s="390"/>
      <c r="G318" s="390"/>
      <c r="H318" s="390"/>
      <c r="I318" s="390"/>
      <c r="J318" s="390"/>
      <c r="K318" s="390"/>
      <c r="L318" s="390"/>
      <c r="M318" s="390"/>
      <c r="N318" s="390"/>
      <c r="O318" s="390"/>
      <c r="P318" s="390"/>
      <c r="Q318" s="390"/>
      <c r="R318" s="390"/>
      <c r="S318" s="390"/>
      <c r="T318" s="390"/>
      <c r="U318" s="390"/>
    </row>
    <row r="319" spans="2:21" ht="15.75">
      <c r="B319" s="390"/>
      <c r="C319" s="390"/>
      <c r="D319" s="390"/>
      <c r="E319" s="390"/>
      <c r="F319" s="390"/>
      <c r="G319" s="390"/>
      <c r="H319" s="390"/>
      <c r="I319" s="390"/>
      <c r="J319" s="390"/>
      <c r="K319" s="390"/>
      <c r="L319" s="390"/>
      <c r="M319" s="390"/>
      <c r="N319" s="390"/>
      <c r="O319" s="390"/>
      <c r="P319" s="390"/>
      <c r="Q319" s="390"/>
      <c r="R319" s="390"/>
      <c r="S319" s="390"/>
      <c r="T319" s="390"/>
      <c r="U319" s="390"/>
    </row>
    <row r="320" spans="2:21" ht="15.75">
      <c r="B320" s="390"/>
      <c r="C320" s="390"/>
      <c r="D320" s="390"/>
      <c r="E320" s="390"/>
      <c r="F320" s="390"/>
      <c r="G320" s="390"/>
      <c r="H320" s="390"/>
      <c r="I320" s="390"/>
      <c r="J320" s="390"/>
      <c r="K320" s="390"/>
      <c r="L320" s="390"/>
      <c r="M320" s="390"/>
      <c r="N320" s="390"/>
      <c r="O320" s="390"/>
      <c r="P320" s="390"/>
      <c r="Q320" s="390"/>
      <c r="R320" s="390"/>
      <c r="S320" s="390"/>
      <c r="T320" s="390"/>
      <c r="U320" s="390"/>
    </row>
    <row r="321" spans="2:21" ht="15.75">
      <c r="B321" s="390"/>
      <c r="C321" s="390"/>
      <c r="D321" s="390"/>
      <c r="E321" s="390"/>
      <c r="F321" s="390"/>
      <c r="G321" s="390"/>
      <c r="H321" s="390"/>
      <c r="I321" s="390"/>
      <c r="J321" s="390"/>
      <c r="K321" s="390"/>
      <c r="L321" s="390"/>
      <c r="M321" s="390"/>
      <c r="N321" s="390"/>
      <c r="O321" s="390"/>
      <c r="P321" s="390"/>
      <c r="Q321" s="390"/>
      <c r="R321" s="390"/>
      <c r="S321" s="390"/>
      <c r="T321" s="390"/>
      <c r="U321" s="390"/>
    </row>
    <row r="322" spans="2:21" ht="15.75">
      <c r="B322" s="390"/>
      <c r="C322" s="390"/>
      <c r="D322" s="390"/>
      <c r="E322" s="390"/>
      <c r="F322" s="390"/>
      <c r="G322" s="390"/>
      <c r="H322" s="390"/>
      <c r="I322" s="390"/>
      <c r="J322" s="390"/>
      <c r="K322" s="390"/>
      <c r="L322" s="390"/>
      <c r="M322" s="390"/>
      <c r="N322" s="390"/>
      <c r="O322" s="390"/>
      <c r="P322" s="390"/>
      <c r="Q322" s="390"/>
      <c r="R322" s="390"/>
      <c r="S322" s="390"/>
      <c r="T322" s="390"/>
      <c r="U322" s="390"/>
    </row>
    <row r="323" spans="2:21" ht="15.75">
      <c r="B323" s="390"/>
      <c r="C323" s="390"/>
      <c r="D323" s="390"/>
      <c r="E323" s="390"/>
      <c r="F323" s="390"/>
      <c r="G323" s="390"/>
      <c r="H323" s="390"/>
      <c r="I323" s="390"/>
      <c r="J323" s="390"/>
      <c r="K323" s="390"/>
      <c r="L323" s="390"/>
      <c r="M323" s="390"/>
      <c r="N323" s="390"/>
      <c r="O323" s="390"/>
      <c r="P323" s="390"/>
      <c r="Q323" s="390"/>
      <c r="R323" s="390"/>
      <c r="S323" s="390"/>
      <c r="T323" s="390"/>
      <c r="U323" s="390"/>
    </row>
    <row r="324" spans="2:21" ht="15.75">
      <c r="B324" s="390"/>
      <c r="C324" s="390"/>
      <c r="D324" s="390"/>
      <c r="E324" s="390"/>
      <c r="F324" s="390"/>
      <c r="G324" s="390"/>
      <c r="H324" s="390"/>
      <c r="I324" s="390"/>
      <c r="J324" s="390"/>
      <c r="K324" s="390"/>
      <c r="L324" s="390"/>
      <c r="M324" s="390"/>
      <c r="N324" s="390"/>
      <c r="O324" s="390"/>
      <c r="P324" s="390"/>
      <c r="Q324" s="390"/>
      <c r="R324" s="390"/>
      <c r="S324" s="390"/>
      <c r="T324" s="390"/>
      <c r="U324" s="390"/>
    </row>
    <row r="325" spans="2:21" ht="15.75">
      <c r="B325" s="390"/>
      <c r="C325" s="390"/>
      <c r="D325" s="390"/>
      <c r="E325" s="390"/>
      <c r="F325" s="390"/>
      <c r="G325" s="390"/>
      <c r="H325" s="390"/>
      <c r="I325" s="390"/>
      <c r="J325" s="390"/>
      <c r="K325" s="390"/>
      <c r="L325" s="390"/>
      <c r="M325" s="390"/>
      <c r="N325" s="390"/>
      <c r="O325" s="390"/>
      <c r="P325" s="390"/>
      <c r="Q325" s="390"/>
      <c r="R325" s="390"/>
      <c r="S325" s="390"/>
      <c r="T325" s="390"/>
      <c r="U325" s="390"/>
    </row>
    <row r="326" spans="2:21" ht="15.75">
      <c r="B326" s="390"/>
      <c r="C326" s="390"/>
      <c r="D326" s="390"/>
      <c r="E326" s="390"/>
      <c r="F326" s="390"/>
      <c r="G326" s="390"/>
      <c r="H326" s="390"/>
      <c r="I326" s="390"/>
      <c r="J326" s="390"/>
      <c r="K326" s="390"/>
      <c r="L326" s="390"/>
      <c r="M326" s="390"/>
      <c r="N326" s="390"/>
      <c r="O326" s="390"/>
      <c r="P326" s="390"/>
      <c r="Q326" s="390"/>
      <c r="R326" s="390"/>
      <c r="S326" s="390"/>
      <c r="T326" s="390"/>
      <c r="U326" s="390"/>
    </row>
    <row r="327" spans="2:21" ht="15.75">
      <c r="B327" s="390"/>
      <c r="C327" s="390"/>
      <c r="D327" s="390"/>
      <c r="E327" s="390"/>
      <c r="F327" s="390"/>
      <c r="G327" s="390"/>
      <c r="H327" s="390"/>
      <c r="I327" s="390"/>
      <c r="J327" s="390"/>
      <c r="K327" s="390"/>
      <c r="L327" s="390"/>
      <c r="M327" s="390"/>
      <c r="N327" s="390"/>
      <c r="O327" s="390"/>
      <c r="P327" s="390"/>
      <c r="Q327" s="390"/>
      <c r="R327" s="390"/>
      <c r="S327" s="390"/>
      <c r="T327" s="390"/>
      <c r="U327" s="390"/>
    </row>
    <row r="328" spans="2:21" ht="15.75">
      <c r="B328" s="390"/>
      <c r="C328" s="390"/>
      <c r="D328" s="390"/>
      <c r="E328" s="390"/>
      <c r="F328" s="390"/>
      <c r="G328" s="390"/>
      <c r="H328" s="390"/>
      <c r="I328" s="390"/>
      <c r="J328" s="390"/>
      <c r="K328" s="390"/>
      <c r="L328" s="390"/>
      <c r="M328" s="390"/>
      <c r="N328" s="390"/>
      <c r="O328" s="390"/>
      <c r="P328" s="390"/>
      <c r="Q328" s="390"/>
      <c r="R328" s="390"/>
      <c r="S328" s="390"/>
      <c r="T328" s="390"/>
      <c r="U328" s="390"/>
    </row>
    <row r="329" spans="2:21" ht="15.75">
      <c r="B329" s="390"/>
      <c r="C329" s="390"/>
      <c r="D329" s="390"/>
      <c r="E329" s="390"/>
      <c r="F329" s="390"/>
      <c r="G329" s="390"/>
      <c r="H329" s="390"/>
      <c r="I329" s="390"/>
      <c r="J329" s="390"/>
      <c r="K329" s="390"/>
      <c r="L329" s="390"/>
      <c r="M329" s="390"/>
      <c r="N329" s="390"/>
      <c r="O329" s="390"/>
      <c r="P329" s="390"/>
      <c r="Q329" s="390"/>
      <c r="R329" s="390"/>
      <c r="S329" s="390"/>
      <c r="T329" s="390"/>
      <c r="U329" s="390"/>
    </row>
    <row r="330" spans="2:21" ht="15.75">
      <c r="B330" s="390"/>
      <c r="C330" s="390"/>
      <c r="D330" s="390"/>
      <c r="E330" s="390"/>
      <c r="F330" s="390"/>
      <c r="G330" s="390"/>
      <c r="H330" s="390"/>
      <c r="I330" s="390"/>
      <c r="J330" s="390"/>
      <c r="K330" s="390"/>
      <c r="L330" s="390"/>
      <c r="M330" s="390"/>
      <c r="N330" s="390"/>
      <c r="O330" s="390"/>
      <c r="P330" s="390"/>
      <c r="Q330" s="390"/>
      <c r="R330" s="390"/>
      <c r="S330" s="390"/>
      <c r="T330" s="390"/>
      <c r="U330" s="390"/>
    </row>
    <row r="331" spans="2:21" ht="15.75">
      <c r="B331" s="390"/>
      <c r="C331" s="390"/>
      <c r="D331" s="390"/>
      <c r="E331" s="390"/>
      <c r="F331" s="390"/>
      <c r="G331" s="390"/>
      <c r="H331" s="390"/>
      <c r="I331" s="390"/>
      <c r="J331" s="390"/>
      <c r="K331" s="390"/>
      <c r="L331" s="390"/>
      <c r="M331" s="390"/>
      <c r="N331" s="390"/>
      <c r="O331" s="390"/>
      <c r="P331" s="390"/>
      <c r="Q331" s="390"/>
      <c r="R331" s="390"/>
      <c r="S331" s="390"/>
      <c r="T331" s="390"/>
      <c r="U331" s="390"/>
    </row>
    <row r="332" spans="2:21" ht="15.75">
      <c r="B332" s="390"/>
      <c r="C332" s="390"/>
      <c r="D332" s="390"/>
      <c r="E332" s="390"/>
      <c r="F332" s="390"/>
      <c r="G332" s="390"/>
      <c r="H332" s="390"/>
      <c r="I332" s="390"/>
      <c r="J332" s="390"/>
      <c r="K332" s="390"/>
      <c r="L332" s="390"/>
      <c r="M332" s="390"/>
      <c r="N332" s="390"/>
      <c r="O332" s="390"/>
      <c r="P332" s="390"/>
      <c r="Q332" s="390"/>
      <c r="R332" s="390"/>
      <c r="S332" s="390"/>
      <c r="T332" s="390"/>
      <c r="U332" s="390"/>
    </row>
    <row r="333" spans="2:21" ht="15.75">
      <c r="B333" s="390"/>
      <c r="C333" s="390"/>
      <c r="D333" s="390"/>
      <c r="E333" s="390"/>
      <c r="F333" s="390"/>
      <c r="G333" s="390"/>
      <c r="H333" s="390"/>
      <c r="I333" s="390"/>
      <c r="J333" s="390"/>
      <c r="K333" s="390"/>
      <c r="L333" s="390"/>
      <c r="M333" s="390"/>
      <c r="N333" s="390"/>
      <c r="O333" s="390"/>
      <c r="P333" s="390"/>
      <c r="Q333" s="390"/>
      <c r="R333" s="390"/>
      <c r="S333" s="390"/>
      <c r="T333" s="390"/>
      <c r="U333" s="390"/>
    </row>
    <row r="334" spans="2:21" ht="15.75">
      <c r="B334" s="390"/>
      <c r="C334" s="390"/>
      <c r="D334" s="390"/>
      <c r="E334" s="390"/>
      <c r="F334" s="390"/>
      <c r="G334" s="390"/>
      <c r="H334" s="390"/>
      <c r="I334" s="390"/>
      <c r="J334" s="390"/>
      <c r="K334" s="390"/>
      <c r="L334" s="390"/>
      <c r="M334" s="390"/>
      <c r="N334" s="390"/>
      <c r="O334" s="390"/>
      <c r="P334" s="390"/>
      <c r="Q334" s="390"/>
      <c r="R334" s="390"/>
      <c r="S334" s="390"/>
      <c r="T334" s="390"/>
      <c r="U334" s="390"/>
    </row>
    <row r="335" spans="2:21" ht="15.75">
      <c r="B335" s="390"/>
      <c r="C335" s="390"/>
      <c r="D335" s="390"/>
      <c r="E335" s="390"/>
      <c r="F335" s="390"/>
      <c r="G335" s="390"/>
      <c r="H335" s="390"/>
      <c r="I335" s="390"/>
      <c r="J335" s="390"/>
      <c r="K335" s="390"/>
      <c r="L335" s="390"/>
      <c r="M335" s="390"/>
      <c r="N335" s="390"/>
      <c r="O335" s="390"/>
      <c r="P335" s="390"/>
      <c r="Q335" s="390"/>
      <c r="R335" s="390"/>
      <c r="S335" s="390"/>
      <c r="T335" s="390"/>
      <c r="U335" s="390"/>
    </row>
    <row r="336" spans="2:21" ht="15.75">
      <c r="B336" s="390"/>
      <c r="C336" s="390"/>
      <c r="D336" s="390"/>
      <c r="E336" s="390"/>
      <c r="F336" s="390"/>
      <c r="G336" s="390"/>
      <c r="H336" s="390"/>
      <c r="I336" s="390"/>
      <c r="J336" s="390"/>
      <c r="K336" s="390"/>
      <c r="L336" s="390"/>
      <c r="M336" s="390"/>
      <c r="N336" s="390"/>
      <c r="O336" s="390"/>
      <c r="P336" s="390"/>
      <c r="Q336" s="390"/>
      <c r="R336" s="390"/>
      <c r="S336" s="390"/>
      <c r="T336" s="390"/>
      <c r="U336" s="390"/>
    </row>
    <row r="337" spans="2:21" ht="15.75">
      <c r="B337" s="390"/>
      <c r="C337" s="390"/>
      <c r="D337" s="390"/>
      <c r="E337" s="390"/>
      <c r="F337" s="390"/>
      <c r="G337" s="390"/>
      <c r="H337" s="390"/>
      <c r="I337" s="390"/>
      <c r="J337" s="390"/>
      <c r="K337" s="390"/>
      <c r="L337" s="390"/>
      <c r="M337" s="390"/>
      <c r="N337" s="390"/>
      <c r="O337" s="390"/>
      <c r="P337" s="390"/>
      <c r="Q337" s="390"/>
      <c r="R337" s="390"/>
      <c r="S337" s="390"/>
      <c r="T337" s="390"/>
      <c r="U337" s="390"/>
    </row>
    <row r="338" spans="2:21" ht="15.75">
      <c r="B338" s="390"/>
      <c r="C338" s="390"/>
      <c r="D338" s="390"/>
      <c r="E338" s="390"/>
      <c r="F338" s="390"/>
      <c r="G338" s="390"/>
      <c r="H338" s="390"/>
      <c r="I338" s="390"/>
      <c r="J338" s="390"/>
      <c r="K338" s="390"/>
      <c r="L338" s="390"/>
      <c r="M338" s="390"/>
      <c r="N338" s="390"/>
      <c r="O338" s="390"/>
      <c r="P338" s="390"/>
      <c r="Q338" s="390"/>
      <c r="R338" s="390"/>
      <c r="S338" s="390"/>
      <c r="T338" s="390"/>
      <c r="U338" s="390"/>
    </row>
    <row r="339" spans="2:21" ht="15.75">
      <c r="B339" s="390"/>
      <c r="C339" s="390"/>
      <c r="D339" s="390"/>
      <c r="E339" s="390"/>
      <c r="F339" s="390"/>
      <c r="G339" s="390"/>
      <c r="H339" s="390"/>
      <c r="I339" s="390"/>
      <c r="J339" s="390"/>
      <c r="K339" s="390"/>
      <c r="L339" s="390"/>
      <c r="M339" s="390"/>
      <c r="N339" s="390"/>
      <c r="O339" s="390"/>
      <c r="P339" s="390"/>
      <c r="Q339" s="390"/>
      <c r="R339" s="390"/>
      <c r="S339" s="390"/>
      <c r="T339" s="390"/>
      <c r="U339" s="390"/>
    </row>
    <row r="340" spans="2:21" ht="15.75">
      <c r="B340" s="390"/>
      <c r="C340" s="390"/>
      <c r="D340" s="390"/>
      <c r="E340" s="390"/>
      <c r="F340" s="390"/>
      <c r="G340" s="390"/>
      <c r="H340" s="390"/>
      <c r="I340" s="390"/>
      <c r="J340" s="390"/>
      <c r="K340" s="390"/>
      <c r="L340" s="390"/>
      <c r="M340" s="390"/>
      <c r="N340" s="390"/>
      <c r="O340" s="390"/>
      <c r="P340" s="390"/>
      <c r="Q340" s="390"/>
      <c r="R340" s="390"/>
      <c r="S340" s="390"/>
      <c r="T340" s="390"/>
      <c r="U340" s="390"/>
    </row>
    <row r="341" spans="2:21" ht="15.75">
      <c r="B341" s="390"/>
      <c r="C341" s="390"/>
      <c r="D341" s="390"/>
      <c r="E341" s="390"/>
      <c r="F341" s="390"/>
      <c r="G341" s="390"/>
      <c r="H341" s="390"/>
      <c r="I341" s="390"/>
      <c r="J341" s="390"/>
      <c r="K341" s="390"/>
      <c r="L341" s="390"/>
      <c r="M341" s="390"/>
      <c r="N341" s="390"/>
      <c r="O341" s="390"/>
      <c r="P341" s="390"/>
      <c r="Q341" s="390"/>
      <c r="R341" s="390"/>
      <c r="S341" s="390"/>
      <c r="T341" s="390"/>
      <c r="U341" s="390"/>
    </row>
    <row r="342" spans="2:21" ht="15.75">
      <c r="B342" s="390"/>
      <c r="C342" s="390"/>
      <c r="D342" s="390"/>
      <c r="E342" s="390"/>
      <c r="F342" s="390"/>
      <c r="G342" s="390"/>
      <c r="H342" s="390"/>
      <c r="I342" s="390"/>
      <c r="J342" s="390"/>
      <c r="K342" s="390"/>
      <c r="L342" s="390"/>
      <c r="M342" s="390"/>
      <c r="N342" s="390"/>
      <c r="O342" s="390"/>
      <c r="P342" s="390"/>
      <c r="Q342" s="390"/>
      <c r="R342" s="390"/>
      <c r="S342" s="390"/>
      <c r="T342" s="390"/>
      <c r="U342" s="390"/>
    </row>
    <row r="343" spans="2:21" ht="15.75">
      <c r="B343" s="390"/>
      <c r="C343" s="390"/>
      <c r="D343" s="390"/>
      <c r="E343" s="390"/>
      <c r="F343" s="390"/>
      <c r="G343" s="390"/>
      <c r="H343" s="390"/>
      <c r="I343" s="390"/>
      <c r="J343" s="390"/>
      <c r="K343" s="390"/>
      <c r="L343" s="390"/>
      <c r="M343" s="390"/>
      <c r="N343" s="390"/>
      <c r="O343" s="390"/>
      <c r="P343" s="390"/>
      <c r="Q343" s="390"/>
      <c r="R343" s="390"/>
      <c r="S343" s="390"/>
      <c r="T343" s="390"/>
      <c r="U343" s="390"/>
    </row>
    <row r="344" spans="2:21" ht="15.75">
      <c r="B344" s="390"/>
      <c r="C344" s="390"/>
      <c r="D344" s="390"/>
      <c r="E344" s="390"/>
      <c r="F344" s="390"/>
      <c r="G344" s="390"/>
      <c r="H344" s="390"/>
      <c r="I344" s="390"/>
      <c r="J344" s="390"/>
      <c r="K344" s="390"/>
      <c r="L344" s="390"/>
      <c r="M344" s="390"/>
      <c r="N344" s="390"/>
      <c r="O344" s="390"/>
      <c r="P344" s="390"/>
      <c r="Q344" s="390"/>
      <c r="R344" s="390"/>
      <c r="S344" s="390"/>
      <c r="T344" s="390"/>
      <c r="U344" s="390"/>
    </row>
    <row r="345" spans="2:21" ht="15.75">
      <c r="B345" s="390"/>
      <c r="C345" s="390"/>
      <c r="D345" s="390"/>
      <c r="E345" s="390"/>
      <c r="F345" s="390"/>
      <c r="G345" s="390"/>
      <c r="H345" s="390"/>
      <c r="I345" s="390"/>
      <c r="J345" s="390"/>
      <c r="K345" s="390"/>
      <c r="L345" s="390"/>
      <c r="M345" s="390"/>
      <c r="N345" s="390"/>
      <c r="O345" s="390"/>
      <c r="P345" s="390"/>
      <c r="Q345" s="390"/>
      <c r="R345" s="390"/>
      <c r="S345" s="390"/>
      <c r="T345" s="390"/>
      <c r="U345" s="390"/>
    </row>
    <row r="346" spans="2:21" ht="15.75">
      <c r="B346" s="390"/>
      <c r="C346" s="390"/>
      <c r="D346" s="390"/>
      <c r="E346" s="390"/>
      <c r="F346" s="390"/>
      <c r="G346" s="390"/>
      <c r="H346" s="390"/>
      <c r="I346" s="390"/>
      <c r="J346" s="390"/>
      <c r="K346" s="390"/>
      <c r="L346" s="390"/>
      <c r="M346" s="390"/>
      <c r="N346" s="390"/>
      <c r="O346" s="390"/>
      <c r="P346" s="390"/>
      <c r="Q346" s="390"/>
      <c r="R346" s="390"/>
      <c r="S346" s="390"/>
      <c r="T346" s="390"/>
      <c r="U346" s="390"/>
    </row>
    <row r="347" spans="2:21" ht="15.75">
      <c r="B347" s="390"/>
      <c r="C347" s="390"/>
      <c r="D347" s="390"/>
      <c r="E347" s="390"/>
      <c r="F347" s="390"/>
      <c r="G347" s="390"/>
      <c r="H347" s="390"/>
      <c r="I347" s="390"/>
      <c r="J347" s="390"/>
      <c r="K347" s="390"/>
      <c r="L347" s="390"/>
      <c r="M347" s="390"/>
      <c r="N347" s="390"/>
      <c r="O347" s="390"/>
      <c r="P347" s="390"/>
      <c r="Q347" s="390"/>
      <c r="R347" s="390"/>
      <c r="S347" s="390"/>
      <c r="T347" s="390"/>
      <c r="U347" s="390"/>
    </row>
    <row r="348" spans="2:21" ht="15.75">
      <c r="B348" s="390"/>
      <c r="C348" s="390"/>
      <c r="D348" s="390"/>
      <c r="E348" s="390"/>
      <c r="F348" s="390"/>
      <c r="G348" s="390"/>
      <c r="H348" s="390"/>
      <c r="I348" s="390"/>
      <c r="J348" s="390"/>
      <c r="K348" s="390"/>
      <c r="L348" s="390"/>
      <c r="M348" s="390"/>
      <c r="N348" s="390"/>
      <c r="O348" s="390"/>
      <c r="P348" s="390"/>
      <c r="Q348" s="390"/>
      <c r="R348" s="390"/>
      <c r="S348" s="390"/>
      <c r="T348" s="390"/>
      <c r="U348" s="390"/>
    </row>
    <row r="349" spans="2:21" ht="15.75">
      <c r="B349" s="390"/>
      <c r="C349" s="390"/>
      <c r="D349" s="390"/>
      <c r="E349" s="390"/>
      <c r="F349" s="390"/>
      <c r="G349" s="390"/>
      <c r="H349" s="390"/>
      <c r="I349" s="390"/>
      <c r="J349" s="390"/>
      <c r="K349" s="390"/>
      <c r="L349" s="390"/>
      <c r="M349" s="390"/>
      <c r="N349" s="390"/>
      <c r="O349" s="390"/>
      <c r="P349" s="390"/>
      <c r="Q349" s="390"/>
      <c r="R349" s="390"/>
      <c r="S349" s="390"/>
      <c r="T349" s="390"/>
      <c r="U349" s="390"/>
    </row>
    <row r="350" spans="2:21" ht="15.75">
      <c r="B350" s="390"/>
      <c r="C350" s="390"/>
      <c r="D350" s="390"/>
      <c r="E350" s="390"/>
      <c r="F350" s="390"/>
      <c r="G350" s="390"/>
      <c r="H350" s="390"/>
      <c r="I350" s="390"/>
      <c r="J350" s="390"/>
      <c r="K350" s="390"/>
      <c r="L350" s="390"/>
      <c r="M350" s="390"/>
      <c r="N350" s="390"/>
      <c r="O350" s="390"/>
      <c r="P350" s="390"/>
      <c r="Q350" s="390"/>
      <c r="R350" s="390"/>
      <c r="S350" s="390"/>
      <c r="T350" s="390"/>
      <c r="U350" s="390"/>
    </row>
    <row r="351" spans="2:21" ht="15.75">
      <c r="B351" s="390"/>
      <c r="C351" s="390"/>
      <c r="D351" s="390"/>
      <c r="E351" s="390"/>
      <c r="F351" s="390"/>
      <c r="G351" s="390"/>
      <c r="H351" s="390"/>
      <c r="I351" s="390"/>
      <c r="J351" s="390"/>
      <c r="K351" s="390"/>
      <c r="L351" s="390"/>
      <c r="M351" s="390"/>
      <c r="N351" s="390"/>
      <c r="O351" s="390"/>
      <c r="P351" s="390"/>
      <c r="Q351" s="390"/>
      <c r="R351" s="390"/>
      <c r="S351" s="390"/>
      <c r="T351" s="390"/>
      <c r="U351" s="390"/>
    </row>
    <row r="352" spans="2:21" ht="15.75">
      <c r="B352" s="390"/>
      <c r="C352" s="390"/>
      <c r="D352" s="390"/>
      <c r="E352" s="390"/>
      <c r="F352" s="390"/>
      <c r="G352" s="390"/>
      <c r="H352" s="390"/>
      <c r="I352" s="390"/>
      <c r="J352" s="390"/>
      <c r="K352" s="390"/>
      <c r="L352" s="390"/>
      <c r="M352" s="390"/>
      <c r="N352" s="390"/>
      <c r="O352" s="390"/>
      <c r="P352" s="390"/>
      <c r="Q352" s="390"/>
      <c r="R352" s="390"/>
      <c r="S352" s="390"/>
      <c r="T352" s="390"/>
      <c r="U352" s="390"/>
    </row>
    <row r="353" spans="2:21" ht="15.75">
      <c r="B353" s="390"/>
      <c r="C353" s="390"/>
      <c r="D353" s="390"/>
      <c r="E353" s="390"/>
      <c r="F353" s="390"/>
      <c r="G353" s="390"/>
      <c r="H353" s="390"/>
      <c r="I353" s="390"/>
      <c r="J353" s="390"/>
      <c r="K353" s="390"/>
      <c r="L353" s="390"/>
      <c r="M353" s="390"/>
      <c r="N353" s="390"/>
      <c r="O353" s="390"/>
      <c r="P353" s="390"/>
      <c r="Q353" s="390"/>
      <c r="R353" s="390"/>
      <c r="S353" s="390"/>
      <c r="T353" s="390"/>
      <c r="U353" s="390"/>
    </row>
    <row r="354" spans="2:21" ht="15.75">
      <c r="B354" s="390"/>
      <c r="C354" s="390"/>
      <c r="D354" s="390"/>
      <c r="E354" s="390"/>
      <c r="F354" s="390"/>
      <c r="G354" s="390"/>
      <c r="H354" s="390"/>
      <c r="I354" s="390"/>
      <c r="J354" s="390"/>
      <c r="K354" s="390"/>
      <c r="L354" s="390"/>
      <c r="M354" s="390"/>
      <c r="N354" s="390"/>
      <c r="O354" s="390"/>
      <c r="P354" s="390"/>
      <c r="Q354" s="390"/>
      <c r="R354" s="390"/>
      <c r="S354" s="390"/>
      <c r="T354" s="390"/>
      <c r="U354" s="390"/>
    </row>
    <row r="355" spans="2:21" ht="15.75">
      <c r="B355" s="390"/>
      <c r="C355" s="390"/>
      <c r="D355" s="390"/>
      <c r="E355" s="390"/>
      <c r="F355" s="390"/>
      <c r="G355" s="390"/>
      <c r="H355" s="390"/>
      <c r="I355" s="390"/>
      <c r="J355" s="390"/>
      <c r="K355" s="390"/>
      <c r="L355" s="390"/>
      <c r="M355" s="390"/>
      <c r="N355" s="390"/>
      <c r="O355" s="390"/>
      <c r="P355" s="390"/>
      <c r="Q355" s="390"/>
      <c r="R355" s="390"/>
      <c r="S355" s="390"/>
      <c r="T355" s="390"/>
      <c r="U355" s="390"/>
    </row>
    <row r="356" spans="2:21" ht="15.75">
      <c r="B356" s="390"/>
      <c r="C356" s="390"/>
      <c r="D356" s="390"/>
      <c r="E356" s="390"/>
      <c r="F356" s="390"/>
      <c r="G356" s="390"/>
      <c r="H356" s="390"/>
      <c r="I356" s="390"/>
      <c r="J356" s="390"/>
      <c r="K356" s="390"/>
      <c r="L356" s="390"/>
      <c r="M356" s="390"/>
      <c r="N356" s="390"/>
      <c r="O356" s="390"/>
      <c r="P356" s="390"/>
      <c r="Q356" s="390"/>
      <c r="R356" s="390"/>
      <c r="S356" s="390"/>
      <c r="T356" s="390"/>
      <c r="U356" s="390"/>
    </row>
    <row r="357" spans="2:21" ht="15.75">
      <c r="B357" s="390"/>
      <c r="C357" s="390"/>
      <c r="D357" s="390"/>
      <c r="E357" s="390"/>
      <c r="F357" s="390"/>
      <c r="G357" s="390"/>
      <c r="H357" s="390"/>
      <c r="I357" s="390"/>
      <c r="J357" s="390"/>
      <c r="K357" s="390"/>
      <c r="L357" s="390"/>
      <c r="M357" s="390"/>
      <c r="N357" s="390"/>
      <c r="O357" s="390"/>
      <c r="P357" s="390"/>
      <c r="Q357" s="390"/>
      <c r="R357" s="390"/>
      <c r="S357" s="390"/>
      <c r="T357" s="390"/>
      <c r="U357" s="390"/>
    </row>
    <row r="358" spans="2:21" ht="15.75">
      <c r="B358" s="390"/>
      <c r="C358" s="390"/>
      <c r="D358" s="390"/>
      <c r="E358" s="390"/>
      <c r="F358" s="390"/>
      <c r="G358" s="390"/>
      <c r="H358" s="390"/>
      <c r="I358" s="390"/>
      <c r="J358" s="390"/>
      <c r="K358" s="390"/>
      <c r="L358" s="390"/>
      <c r="M358" s="390"/>
      <c r="N358" s="390"/>
      <c r="O358" s="390"/>
      <c r="P358" s="390"/>
      <c r="Q358" s="390"/>
      <c r="R358" s="390"/>
      <c r="S358" s="390"/>
      <c r="T358" s="390"/>
      <c r="U358" s="390"/>
    </row>
    <row r="359" spans="2:21" ht="15.75">
      <c r="B359" s="390"/>
      <c r="C359" s="390"/>
      <c r="D359" s="390"/>
      <c r="E359" s="390"/>
      <c r="F359" s="390"/>
      <c r="G359" s="390"/>
      <c r="H359" s="390"/>
      <c r="I359" s="390"/>
      <c r="J359" s="390"/>
      <c r="K359" s="390"/>
      <c r="L359" s="390"/>
      <c r="M359" s="390"/>
      <c r="N359" s="390"/>
      <c r="O359" s="390"/>
      <c r="P359" s="390"/>
      <c r="Q359" s="390"/>
      <c r="R359" s="390"/>
      <c r="S359" s="390"/>
      <c r="T359" s="390"/>
      <c r="U359" s="390"/>
    </row>
    <row r="360" spans="2:21" ht="15.75">
      <c r="B360" s="390"/>
      <c r="C360" s="390"/>
      <c r="D360" s="390"/>
      <c r="E360" s="390"/>
      <c r="F360" s="390"/>
      <c r="G360" s="390"/>
      <c r="H360" s="390"/>
      <c r="I360" s="390"/>
      <c r="J360" s="390"/>
      <c r="K360" s="390"/>
      <c r="L360" s="390"/>
      <c r="M360" s="390"/>
      <c r="N360" s="390"/>
      <c r="O360" s="390"/>
      <c r="P360" s="390"/>
      <c r="Q360" s="390"/>
      <c r="R360" s="390"/>
      <c r="S360" s="390"/>
      <c r="T360" s="390"/>
      <c r="U360" s="390"/>
    </row>
    <row r="361" spans="2:21" ht="15.75">
      <c r="B361" s="390"/>
      <c r="C361" s="390"/>
      <c r="D361" s="390"/>
      <c r="E361" s="390"/>
      <c r="F361" s="390"/>
      <c r="G361" s="390"/>
      <c r="H361" s="390"/>
      <c r="I361" s="390"/>
      <c r="J361" s="390"/>
      <c r="K361" s="390"/>
      <c r="L361" s="390"/>
      <c r="M361" s="390"/>
      <c r="N361" s="390"/>
      <c r="O361" s="390"/>
      <c r="P361" s="390"/>
      <c r="Q361" s="390"/>
      <c r="R361" s="390"/>
      <c r="S361" s="390"/>
      <c r="T361" s="390"/>
      <c r="U361" s="390"/>
    </row>
    <row r="362" spans="2:21" ht="15.75">
      <c r="B362" s="390"/>
      <c r="C362" s="390"/>
      <c r="D362" s="390"/>
      <c r="E362" s="390"/>
      <c r="F362" s="390"/>
      <c r="G362" s="390"/>
      <c r="H362" s="390"/>
      <c r="I362" s="390"/>
      <c r="J362" s="390"/>
      <c r="K362" s="390"/>
      <c r="L362" s="390"/>
      <c r="M362" s="390"/>
      <c r="N362" s="390"/>
      <c r="O362" s="390"/>
      <c r="P362" s="390"/>
      <c r="Q362" s="390"/>
      <c r="R362" s="390"/>
      <c r="S362" s="390"/>
      <c r="T362" s="390"/>
      <c r="U362" s="390"/>
    </row>
    <row r="363" spans="2:21" ht="15.75">
      <c r="B363" s="390"/>
      <c r="C363" s="390"/>
      <c r="D363" s="390"/>
      <c r="E363" s="390"/>
      <c r="F363" s="390"/>
      <c r="G363" s="390"/>
      <c r="H363" s="390"/>
      <c r="I363" s="390"/>
      <c r="J363" s="390"/>
      <c r="K363" s="390"/>
      <c r="L363" s="390"/>
      <c r="M363" s="390"/>
      <c r="N363" s="390"/>
      <c r="O363" s="390"/>
      <c r="P363" s="390"/>
      <c r="Q363" s="390"/>
      <c r="R363" s="390"/>
      <c r="S363" s="390"/>
      <c r="T363" s="390"/>
      <c r="U363" s="390"/>
    </row>
    <row r="364" spans="2:21" ht="15.75">
      <c r="B364" s="390"/>
      <c r="C364" s="390"/>
      <c r="D364" s="390"/>
      <c r="E364" s="390"/>
      <c r="F364" s="390"/>
      <c r="G364" s="390"/>
      <c r="H364" s="390"/>
      <c r="I364" s="390"/>
      <c r="J364" s="390"/>
      <c r="K364" s="390"/>
      <c r="L364" s="390"/>
      <c r="M364" s="390"/>
      <c r="N364" s="390"/>
      <c r="O364" s="390"/>
      <c r="P364" s="390"/>
      <c r="Q364" s="390"/>
      <c r="R364" s="390"/>
      <c r="S364" s="390"/>
      <c r="T364" s="390"/>
      <c r="U364" s="390"/>
    </row>
    <row r="365" spans="2:21" ht="15.75">
      <c r="B365" s="390"/>
      <c r="C365" s="390"/>
      <c r="D365" s="390"/>
      <c r="E365" s="390"/>
      <c r="F365" s="390"/>
      <c r="G365" s="390"/>
      <c r="H365" s="390"/>
      <c r="I365" s="390"/>
      <c r="J365" s="390"/>
      <c r="K365" s="390"/>
      <c r="L365" s="390"/>
      <c r="M365" s="390"/>
      <c r="N365" s="390"/>
      <c r="O365" s="390"/>
      <c r="P365" s="390"/>
      <c r="Q365" s="390"/>
      <c r="R365" s="390"/>
      <c r="S365" s="390"/>
      <c r="T365" s="390"/>
      <c r="U365" s="390"/>
    </row>
    <row r="366" spans="2:21" ht="15.75">
      <c r="B366" s="390"/>
      <c r="C366" s="390"/>
      <c r="D366" s="390"/>
      <c r="E366" s="390"/>
      <c r="F366" s="390"/>
      <c r="G366" s="390"/>
      <c r="H366" s="390"/>
      <c r="I366" s="390"/>
      <c r="J366" s="390"/>
      <c r="K366" s="390"/>
      <c r="L366" s="390"/>
      <c r="M366" s="390"/>
      <c r="N366" s="390"/>
      <c r="O366" s="390"/>
      <c r="P366" s="390"/>
      <c r="Q366" s="390"/>
      <c r="R366" s="390"/>
      <c r="S366" s="390"/>
      <c r="T366" s="390"/>
      <c r="U366" s="390"/>
    </row>
    <row r="367" spans="2:21" ht="15.75">
      <c r="B367" s="390"/>
      <c r="C367" s="390"/>
      <c r="D367" s="390"/>
      <c r="E367" s="390"/>
      <c r="F367" s="390"/>
      <c r="G367" s="390"/>
      <c r="H367" s="390"/>
      <c r="I367" s="390"/>
      <c r="J367" s="390"/>
      <c r="K367" s="390"/>
      <c r="L367" s="390"/>
      <c r="M367" s="390"/>
      <c r="N367" s="390"/>
      <c r="O367" s="390"/>
      <c r="P367" s="390"/>
      <c r="Q367" s="390"/>
      <c r="R367" s="390"/>
      <c r="S367" s="390"/>
      <c r="T367" s="390"/>
      <c r="U367" s="390"/>
    </row>
    <row r="368" spans="2:21" ht="15.75">
      <c r="B368" s="390"/>
      <c r="C368" s="390"/>
      <c r="D368" s="390"/>
      <c r="E368" s="390"/>
      <c r="F368" s="390"/>
      <c r="G368" s="390"/>
      <c r="H368" s="390"/>
      <c r="I368" s="390"/>
      <c r="J368" s="390"/>
      <c r="K368" s="390"/>
      <c r="L368" s="390"/>
      <c r="M368" s="390"/>
      <c r="N368" s="390"/>
      <c r="O368" s="390"/>
      <c r="P368" s="390"/>
      <c r="Q368" s="390"/>
      <c r="R368" s="390"/>
      <c r="S368" s="390"/>
      <c r="T368" s="390"/>
      <c r="U368" s="390"/>
    </row>
    <row r="369" spans="2:21" ht="15.75">
      <c r="B369" s="390"/>
      <c r="C369" s="390"/>
      <c r="D369" s="390"/>
      <c r="E369" s="390"/>
      <c r="F369" s="390"/>
      <c r="G369" s="390"/>
      <c r="H369" s="390"/>
      <c r="I369" s="390"/>
      <c r="J369" s="390"/>
      <c r="K369" s="390"/>
      <c r="L369" s="390"/>
      <c r="M369" s="390"/>
      <c r="N369" s="390"/>
      <c r="O369" s="390"/>
      <c r="P369" s="390"/>
      <c r="Q369" s="390"/>
      <c r="R369" s="390"/>
      <c r="S369" s="390"/>
      <c r="T369" s="390"/>
      <c r="U369" s="390"/>
    </row>
    <row r="370" spans="2:21" ht="15.75">
      <c r="B370" s="390"/>
      <c r="C370" s="390"/>
      <c r="D370" s="390"/>
      <c r="E370" s="390"/>
      <c r="F370" s="390"/>
      <c r="G370" s="390"/>
      <c r="H370" s="390"/>
      <c r="I370" s="390"/>
      <c r="J370" s="390"/>
      <c r="K370" s="390"/>
      <c r="L370" s="390"/>
      <c r="M370" s="390"/>
      <c r="N370" s="390"/>
      <c r="O370" s="390"/>
      <c r="P370" s="390"/>
      <c r="Q370" s="390"/>
      <c r="R370" s="390"/>
      <c r="S370" s="390"/>
      <c r="T370" s="390"/>
      <c r="U370" s="390"/>
    </row>
    <row r="371" spans="2:21" ht="15.75">
      <c r="B371" s="390"/>
      <c r="C371" s="390"/>
      <c r="D371" s="390"/>
      <c r="E371" s="390"/>
      <c r="F371" s="390"/>
      <c r="G371" s="390"/>
      <c r="H371" s="390"/>
      <c r="I371" s="390"/>
      <c r="J371" s="390"/>
      <c r="K371" s="390"/>
      <c r="L371" s="390"/>
      <c r="M371" s="390"/>
      <c r="N371" s="390"/>
      <c r="O371" s="390"/>
      <c r="P371" s="390"/>
      <c r="Q371" s="390"/>
      <c r="R371" s="390"/>
      <c r="S371" s="390"/>
      <c r="T371" s="390"/>
      <c r="U371" s="390"/>
    </row>
    <row r="372" spans="2:21" ht="15.75">
      <c r="B372" s="390"/>
      <c r="C372" s="390"/>
      <c r="D372" s="390"/>
      <c r="E372" s="390"/>
      <c r="F372" s="390"/>
      <c r="G372" s="390"/>
      <c r="H372" s="390"/>
      <c r="I372" s="390"/>
      <c r="J372" s="390"/>
      <c r="K372" s="390"/>
      <c r="L372" s="390"/>
      <c r="M372" s="390"/>
      <c r="N372" s="390"/>
      <c r="O372" s="390"/>
      <c r="P372" s="390"/>
      <c r="Q372" s="390"/>
      <c r="R372" s="390"/>
      <c r="S372" s="390"/>
      <c r="T372" s="390"/>
      <c r="U372" s="390"/>
    </row>
    <row r="373" spans="2:21" ht="15.75">
      <c r="B373" s="390"/>
      <c r="C373" s="390"/>
      <c r="D373" s="390"/>
      <c r="E373" s="390"/>
      <c r="F373" s="390"/>
      <c r="G373" s="390"/>
      <c r="H373" s="390"/>
      <c r="I373" s="390"/>
      <c r="J373" s="390"/>
      <c r="K373" s="390"/>
      <c r="L373" s="390"/>
      <c r="M373" s="390"/>
      <c r="N373" s="390"/>
      <c r="O373" s="390"/>
      <c r="P373" s="390"/>
      <c r="Q373" s="390"/>
      <c r="R373" s="390"/>
      <c r="S373" s="390"/>
      <c r="T373" s="390"/>
      <c r="U373" s="390"/>
    </row>
    <row r="374" spans="2:21" ht="15.75">
      <c r="B374" s="390"/>
      <c r="C374" s="390"/>
      <c r="D374" s="390"/>
      <c r="E374" s="390"/>
      <c r="F374" s="390"/>
      <c r="G374" s="390"/>
      <c r="H374" s="390"/>
      <c r="I374" s="390"/>
      <c r="J374" s="390"/>
      <c r="K374" s="390"/>
      <c r="L374" s="390"/>
      <c r="M374" s="390"/>
      <c r="N374" s="390"/>
      <c r="O374" s="390"/>
      <c r="P374" s="390"/>
      <c r="Q374" s="390"/>
      <c r="R374" s="390"/>
      <c r="S374" s="390"/>
      <c r="T374" s="390"/>
      <c r="U374" s="390"/>
    </row>
    <row r="375" spans="2:21" ht="15.75">
      <c r="B375" s="390"/>
      <c r="C375" s="390"/>
      <c r="D375" s="390"/>
      <c r="E375" s="390"/>
      <c r="F375" s="390"/>
      <c r="G375" s="390"/>
      <c r="H375" s="390"/>
      <c r="I375" s="390"/>
      <c r="J375" s="390"/>
      <c r="K375" s="390"/>
      <c r="L375" s="390"/>
      <c r="M375" s="390"/>
      <c r="N375" s="390"/>
      <c r="O375" s="390"/>
      <c r="P375" s="390"/>
      <c r="Q375" s="390"/>
      <c r="R375" s="390"/>
      <c r="S375" s="390"/>
      <c r="T375" s="390"/>
      <c r="U375" s="390"/>
    </row>
    <row r="376" spans="2:21" ht="15.75">
      <c r="B376" s="390"/>
      <c r="C376" s="390"/>
      <c r="D376" s="390"/>
      <c r="E376" s="390"/>
      <c r="F376" s="390"/>
      <c r="G376" s="390"/>
      <c r="H376" s="390"/>
      <c r="I376" s="390"/>
      <c r="J376" s="390"/>
      <c r="K376" s="390"/>
      <c r="L376" s="390"/>
      <c r="M376" s="390"/>
      <c r="N376" s="390"/>
      <c r="O376" s="390"/>
      <c r="P376" s="390"/>
      <c r="Q376" s="390"/>
      <c r="R376" s="390"/>
      <c r="S376" s="390"/>
      <c r="T376" s="390"/>
      <c r="U376" s="390"/>
    </row>
    <row r="377" spans="2:21" ht="15.75">
      <c r="B377" s="390"/>
      <c r="C377" s="390"/>
      <c r="D377" s="390"/>
      <c r="E377" s="390"/>
      <c r="F377" s="390"/>
      <c r="G377" s="390"/>
      <c r="H377" s="390"/>
      <c r="I377" s="390"/>
      <c r="J377" s="390"/>
      <c r="K377" s="390"/>
      <c r="L377" s="390"/>
      <c r="M377" s="390"/>
      <c r="N377" s="390"/>
      <c r="O377" s="390"/>
      <c r="P377" s="390"/>
      <c r="Q377" s="390"/>
      <c r="R377" s="390"/>
      <c r="S377" s="390"/>
      <c r="T377" s="390"/>
      <c r="U377" s="390"/>
    </row>
    <row r="378" spans="2:21" ht="15.75">
      <c r="B378" s="390"/>
      <c r="C378" s="390"/>
      <c r="D378" s="390"/>
      <c r="E378" s="390"/>
      <c r="F378" s="390"/>
      <c r="G378" s="390"/>
      <c r="H378" s="390"/>
      <c r="I378" s="390"/>
      <c r="J378" s="390"/>
      <c r="K378" s="390"/>
      <c r="L378" s="390"/>
      <c r="M378" s="390"/>
      <c r="N378" s="390"/>
      <c r="O378" s="390"/>
      <c r="P378" s="390"/>
      <c r="Q378" s="390"/>
      <c r="R378" s="390"/>
      <c r="S378" s="390"/>
      <c r="T378" s="390"/>
      <c r="U378" s="390"/>
    </row>
    <row r="379" spans="2:21" ht="15.75">
      <c r="B379" s="390"/>
      <c r="C379" s="390"/>
      <c r="D379" s="390"/>
      <c r="E379" s="390"/>
      <c r="F379" s="390"/>
      <c r="G379" s="390"/>
      <c r="H379" s="390"/>
      <c r="I379" s="390"/>
      <c r="J379" s="390"/>
      <c r="K379" s="390"/>
      <c r="L379" s="390"/>
      <c r="M379" s="390"/>
      <c r="N379" s="390"/>
      <c r="O379" s="390"/>
      <c r="P379" s="390"/>
      <c r="Q379" s="390"/>
      <c r="R379" s="390"/>
      <c r="S379" s="390"/>
      <c r="T379" s="390"/>
      <c r="U379" s="390"/>
    </row>
    <row r="380" spans="2:21" ht="15.75">
      <c r="B380" s="390"/>
      <c r="C380" s="390"/>
      <c r="D380" s="390"/>
      <c r="E380" s="390"/>
      <c r="F380" s="390"/>
      <c r="G380" s="390"/>
      <c r="H380" s="390"/>
      <c r="I380" s="390"/>
      <c r="J380" s="390"/>
      <c r="K380" s="390"/>
      <c r="L380" s="390"/>
      <c r="M380" s="390"/>
      <c r="N380" s="390"/>
      <c r="O380" s="390"/>
      <c r="P380" s="390"/>
      <c r="Q380" s="390"/>
      <c r="R380" s="390"/>
      <c r="S380" s="390"/>
      <c r="T380" s="390"/>
      <c r="U380" s="390"/>
    </row>
    <row r="381" spans="2:21" ht="15.75">
      <c r="B381" s="390"/>
      <c r="C381" s="390"/>
      <c r="D381" s="390"/>
      <c r="E381" s="390"/>
      <c r="F381" s="390"/>
      <c r="G381" s="390"/>
      <c r="H381" s="390"/>
      <c r="I381" s="390"/>
      <c r="J381" s="390"/>
      <c r="K381" s="390"/>
      <c r="L381" s="390"/>
      <c r="M381" s="390"/>
      <c r="N381" s="390"/>
      <c r="O381" s="390"/>
      <c r="P381" s="390"/>
      <c r="Q381" s="390"/>
      <c r="R381" s="390"/>
      <c r="S381" s="390"/>
      <c r="T381" s="390"/>
      <c r="U381" s="390"/>
    </row>
    <row r="382" spans="2:21" ht="15.75">
      <c r="B382" s="390"/>
      <c r="C382" s="390"/>
      <c r="D382" s="390"/>
      <c r="E382" s="390"/>
      <c r="F382" s="390"/>
      <c r="G382" s="390"/>
      <c r="H382" s="390"/>
      <c r="I382" s="390"/>
      <c r="J382" s="390"/>
      <c r="K382" s="390"/>
      <c r="L382" s="390"/>
      <c r="M382" s="390"/>
      <c r="N382" s="390"/>
      <c r="O382" s="390"/>
      <c r="P382" s="390"/>
      <c r="Q382" s="390"/>
      <c r="R382" s="390"/>
      <c r="S382" s="390"/>
      <c r="T382" s="390"/>
      <c r="U382" s="390"/>
    </row>
    <row r="383" spans="2:21" ht="15.75">
      <c r="B383" s="390"/>
      <c r="C383" s="390"/>
      <c r="D383" s="390"/>
      <c r="E383" s="390"/>
      <c r="F383" s="390"/>
      <c r="G383" s="390"/>
      <c r="H383" s="390"/>
      <c r="I383" s="390"/>
      <c r="J383" s="390"/>
      <c r="K383" s="390"/>
      <c r="L383" s="390"/>
      <c r="M383" s="390"/>
      <c r="N383" s="390"/>
      <c r="O383" s="390"/>
      <c r="P383" s="390"/>
      <c r="Q383" s="390"/>
      <c r="R383" s="390"/>
      <c r="S383" s="390"/>
      <c r="T383" s="390"/>
      <c r="U383" s="390"/>
    </row>
    <row r="384" spans="2:21" ht="15.75">
      <c r="B384" s="390"/>
      <c r="C384" s="390"/>
      <c r="D384" s="390"/>
      <c r="E384" s="390"/>
      <c r="F384" s="390"/>
      <c r="G384" s="390"/>
      <c r="H384" s="390"/>
      <c r="I384" s="390"/>
      <c r="J384" s="390"/>
      <c r="K384" s="390"/>
      <c r="L384" s="390"/>
      <c r="M384" s="390"/>
      <c r="N384" s="390"/>
      <c r="O384" s="390"/>
      <c r="P384" s="390"/>
      <c r="Q384" s="390"/>
      <c r="R384" s="390"/>
      <c r="S384" s="390"/>
      <c r="T384" s="390"/>
      <c r="U384" s="390"/>
    </row>
    <row r="385" spans="2:21" ht="15.75">
      <c r="B385" s="390"/>
      <c r="C385" s="390"/>
      <c r="D385" s="390"/>
      <c r="E385" s="390"/>
      <c r="F385" s="390"/>
      <c r="G385" s="390"/>
      <c r="H385" s="390"/>
      <c r="I385" s="390"/>
      <c r="J385" s="390"/>
      <c r="K385" s="390"/>
      <c r="L385" s="390"/>
      <c r="M385" s="390"/>
      <c r="N385" s="390"/>
      <c r="O385" s="390"/>
      <c r="P385" s="390"/>
      <c r="Q385" s="390"/>
      <c r="R385" s="390"/>
      <c r="S385" s="390"/>
      <c r="T385" s="390"/>
      <c r="U385" s="390"/>
    </row>
    <row r="386" spans="2:21" ht="15.75">
      <c r="B386" s="390"/>
      <c r="C386" s="390"/>
      <c r="D386" s="390"/>
      <c r="E386" s="390"/>
      <c r="F386" s="390"/>
      <c r="G386" s="390"/>
      <c r="H386" s="390"/>
      <c r="I386" s="390"/>
      <c r="J386" s="390"/>
      <c r="K386" s="390"/>
      <c r="L386" s="390"/>
      <c r="M386" s="390"/>
      <c r="N386" s="390"/>
      <c r="O386" s="390"/>
      <c r="P386" s="390"/>
      <c r="Q386" s="390"/>
      <c r="R386" s="390"/>
      <c r="S386" s="390"/>
      <c r="T386" s="390"/>
      <c r="U386" s="390"/>
    </row>
    <row r="387" spans="2:21" ht="15.75">
      <c r="B387" s="390"/>
      <c r="C387" s="390"/>
      <c r="D387" s="390"/>
      <c r="E387" s="390"/>
      <c r="F387" s="390"/>
      <c r="G387" s="390"/>
      <c r="H387" s="390"/>
      <c r="I387" s="390"/>
      <c r="J387" s="390"/>
      <c r="K387" s="390"/>
      <c r="L387" s="390"/>
      <c r="M387" s="390"/>
      <c r="N387" s="390"/>
      <c r="O387" s="390"/>
      <c r="P387" s="390"/>
      <c r="Q387" s="390"/>
      <c r="R387" s="390"/>
      <c r="S387" s="390"/>
      <c r="T387" s="390"/>
      <c r="U387" s="390"/>
    </row>
    <row r="388" spans="2:21" ht="15.75">
      <c r="B388" s="390"/>
      <c r="C388" s="390"/>
      <c r="D388" s="390"/>
      <c r="E388" s="390"/>
      <c r="F388" s="390"/>
      <c r="G388" s="390"/>
      <c r="H388" s="390"/>
      <c r="I388" s="390"/>
      <c r="J388" s="390"/>
      <c r="K388" s="390"/>
      <c r="L388" s="390"/>
      <c r="M388" s="390"/>
      <c r="N388" s="390"/>
      <c r="O388" s="390"/>
      <c r="P388" s="390"/>
      <c r="Q388" s="390"/>
      <c r="R388" s="390"/>
      <c r="S388" s="390"/>
      <c r="T388" s="390"/>
      <c r="U388" s="390"/>
    </row>
    <row r="389" spans="2:21" ht="15.75">
      <c r="B389" s="390"/>
      <c r="C389" s="390"/>
      <c r="D389" s="390"/>
      <c r="E389" s="390"/>
      <c r="F389" s="390"/>
      <c r="G389" s="390"/>
      <c r="H389" s="390"/>
      <c r="I389" s="390"/>
      <c r="J389" s="390"/>
      <c r="K389" s="390"/>
      <c r="L389" s="390"/>
      <c r="M389" s="390"/>
      <c r="N389" s="390"/>
      <c r="O389" s="390"/>
      <c r="P389" s="390"/>
      <c r="Q389" s="390"/>
      <c r="R389" s="390"/>
      <c r="S389" s="390"/>
      <c r="T389" s="390"/>
      <c r="U389" s="390"/>
    </row>
    <row r="390" spans="2:21" ht="15.75">
      <c r="B390" s="390"/>
      <c r="C390" s="390"/>
      <c r="D390" s="390"/>
      <c r="E390" s="390"/>
      <c r="F390" s="390"/>
      <c r="G390" s="390"/>
      <c r="H390" s="390"/>
      <c r="I390" s="390"/>
      <c r="J390" s="390"/>
      <c r="K390" s="390"/>
      <c r="L390" s="390"/>
      <c r="M390" s="390"/>
      <c r="N390" s="390"/>
      <c r="O390" s="390"/>
      <c r="P390" s="390"/>
      <c r="Q390" s="390"/>
      <c r="R390" s="390"/>
      <c r="S390" s="390"/>
      <c r="T390" s="390"/>
      <c r="U390" s="390"/>
    </row>
    <row r="391" spans="2:21" ht="15.75">
      <c r="B391" s="390"/>
      <c r="C391" s="390"/>
      <c r="D391" s="390"/>
      <c r="E391" s="390"/>
      <c r="F391" s="390"/>
      <c r="G391" s="390"/>
      <c r="H391" s="390"/>
      <c r="I391" s="390"/>
      <c r="J391" s="390"/>
      <c r="K391" s="390"/>
      <c r="L391" s="390"/>
      <c r="M391" s="390"/>
      <c r="N391" s="390"/>
      <c r="O391" s="390"/>
      <c r="P391" s="390"/>
      <c r="Q391" s="390"/>
      <c r="R391" s="390"/>
      <c r="S391" s="390"/>
      <c r="T391" s="390"/>
      <c r="U391" s="390"/>
    </row>
    <row r="392" spans="2:21" ht="15.75">
      <c r="B392" s="390"/>
      <c r="C392" s="390"/>
      <c r="D392" s="390"/>
      <c r="E392" s="390"/>
      <c r="F392" s="390"/>
      <c r="G392" s="390"/>
      <c r="H392" s="390"/>
      <c r="I392" s="390"/>
      <c r="J392" s="390"/>
      <c r="K392" s="390"/>
      <c r="L392" s="390"/>
      <c r="M392" s="390"/>
      <c r="N392" s="390"/>
      <c r="O392" s="390"/>
      <c r="P392" s="390"/>
      <c r="Q392" s="390"/>
      <c r="R392" s="390"/>
      <c r="S392" s="390"/>
      <c r="T392" s="390"/>
      <c r="U392" s="390"/>
    </row>
    <row r="393" spans="2:21" ht="15.75">
      <c r="B393" s="390"/>
      <c r="C393" s="390"/>
      <c r="D393" s="390"/>
      <c r="E393" s="390"/>
      <c r="F393" s="390"/>
      <c r="G393" s="390"/>
      <c r="H393" s="390"/>
      <c r="I393" s="390"/>
      <c r="J393" s="390"/>
      <c r="K393" s="390"/>
      <c r="L393" s="390"/>
      <c r="M393" s="390"/>
      <c r="N393" s="390"/>
      <c r="O393" s="390"/>
      <c r="P393" s="390"/>
      <c r="Q393" s="390"/>
      <c r="R393" s="390"/>
      <c r="S393" s="390"/>
      <c r="T393" s="390"/>
      <c r="U393" s="390"/>
    </row>
    <row r="394" spans="2:21" ht="15.75">
      <c r="B394" s="390"/>
      <c r="C394" s="390"/>
      <c r="D394" s="390"/>
      <c r="E394" s="390"/>
      <c r="F394" s="390"/>
      <c r="G394" s="390"/>
      <c r="H394" s="390"/>
      <c r="I394" s="390"/>
      <c r="J394" s="390"/>
      <c r="K394" s="390"/>
      <c r="L394" s="390"/>
      <c r="M394" s="390"/>
      <c r="N394" s="390"/>
      <c r="O394" s="390"/>
      <c r="P394" s="390"/>
      <c r="Q394" s="390"/>
      <c r="R394" s="390"/>
      <c r="S394" s="390"/>
      <c r="T394" s="390"/>
      <c r="U394" s="390"/>
    </row>
    <row r="395" spans="2:21" ht="15.75">
      <c r="B395" s="390"/>
      <c r="C395" s="390"/>
      <c r="D395" s="390"/>
      <c r="E395" s="390"/>
      <c r="F395" s="390"/>
      <c r="G395" s="390"/>
      <c r="H395" s="390"/>
      <c r="I395" s="390"/>
      <c r="J395" s="390"/>
      <c r="K395" s="390"/>
      <c r="L395" s="390"/>
      <c r="M395" s="390"/>
      <c r="N395" s="390"/>
      <c r="O395" s="390"/>
      <c r="P395" s="390"/>
      <c r="Q395" s="390"/>
      <c r="R395" s="390"/>
      <c r="S395" s="390"/>
      <c r="T395" s="390"/>
      <c r="U395" s="390"/>
    </row>
    <row r="396" spans="2:21" ht="15.75">
      <c r="B396" s="390"/>
      <c r="C396" s="390"/>
      <c r="D396" s="390"/>
      <c r="E396" s="390"/>
      <c r="F396" s="390"/>
      <c r="G396" s="390"/>
      <c r="H396" s="390"/>
      <c r="I396" s="390"/>
      <c r="J396" s="390"/>
      <c r="K396" s="390"/>
      <c r="L396" s="390"/>
      <c r="M396" s="390"/>
      <c r="N396" s="390"/>
      <c r="O396" s="390"/>
      <c r="P396" s="390"/>
      <c r="Q396" s="390"/>
      <c r="R396" s="390"/>
      <c r="S396" s="390"/>
      <c r="T396" s="390"/>
      <c r="U396" s="390"/>
    </row>
    <row r="397" spans="2:21" ht="15.75">
      <c r="B397" s="390"/>
      <c r="C397" s="390"/>
      <c r="D397" s="390"/>
      <c r="E397" s="390"/>
      <c r="F397" s="390"/>
      <c r="G397" s="390"/>
      <c r="H397" s="390"/>
      <c r="I397" s="390"/>
      <c r="J397" s="390"/>
      <c r="K397" s="390"/>
      <c r="L397" s="390"/>
      <c r="M397" s="390"/>
      <c r="N397" s="390"/>
      <c r="O397" s="390"/>
      <c r="P397" s="390"/>
      <c r="Q397" s="390"/>
      <c r="R397" s="390"/>
      <c r="S397" s="390"/>
      <c r="T397" s="390"/>
      <c r="U397" s="390"/>
    </row>
    <row r="398" spans="2:21" ht="15.75">
      <c r="B398" s="390"/>
      <c r="C398" s="390"/>
      <c r="D398" s="390"/>
      <c r="E398" s="390"/>
      <c r="F398" s="390"/>
      <c r="G398" s="390"/>
      <c r="H398" s="390"/>
      <c r="I398" s="390"/>
      <c r="J398" s="390"/>
      <c r="K398" s="390"/>
      <c r="L398" s="390"/>
      <c r="M398" s="390"/>
      <c r="N398" s="390"/>
      <c r="O398" s="390"/>
      <c r="P398" s="390"/>
      <c r="Q398" s="390"/>
      <c r="R398" s="390"/>
      <c r="S398" s="390"/>
      <c r="T398" s="390"/>
      <c r="U398" s="390"/>
    </row>
    <row r="399" spans="2:21" ht="15.75">
      <c r="B399" s="390"/>
      <c r="C399" s="390"/>
      <c r="D399" s="390"/>
      <c r="E399" s="390"/>
      <c r="F399" s="390"/>
      <c r="G399" s="390"/>
      <c r="H399" s="390"/>
      <c r="I399" s="390"/>
      <c r="J399" s="390"/>
      <c r="K399" s="390"/>
      <c r="L399" s="390"/>
      <c r="M399" s="390"/>
      <c r="N399" s="390"/>
      <c r="O399" s="390"/>
      <c r="P399" s="390"/>
      <c r="Q399" s="390"/>
      <c r="R399" s="390"/>
      <c r="S399" s="390"/>
      <c r="T399" s="390"/>
      <c r="U399" s="390"/>
    </row>
    <row r="400" spans="2:21" ht="15.75">
      <c r="B400" s="390"/>
      <c r="C400" s="390"/>
      <c r="D400" s="390"/>
      <c r="E400" s="390"/>
      <c r="F400" s="390"/>
      <c r="G400" s="390"/>
      <c r="H400" s="390"/>
      <c r="I400" s="390"/>
      <c r="J400" s="390"/>
      <c r="K400" s="390"/>
      <c r="L400" s="390"/>
      <c r="M400" s="390"/>
      <c r="N400" s="390"/>
      <c r="O400" s="390"/>
      <c r="P400" s="390"/>
      <c r="Q400" s="390"/>
      <c r="R400" s="390"/>
      <c r="S400" s="390"/>
      <c r="T400" s="390"/>
      <c r="U400" s="390"/>
    </row>
    <row r="401" spans="2:21" ht="15.75">
      <c r="B401" s="390"/>
      <c r="C401" s="390"/>
      <c r="D401" s="390"/>
      <c r="E401" s="390"/>
      <c r="F401" s="390"/>
      <c r="G401" s="390"/>
      <c r="H401" s="390"/>
      <c r="I401" s="390"/>
      <c r="J401" s="390"/>
      <c r="K401" s="390"/>
      <c r="L401" s="390"/>
      <c r="M401" s="390"/>
      <c r="N401" s="390"/>
      <c r="O401" s="390"/>
      <c r="P401" s="390"/>
      <c r="Q401" s="390"/>
      <c r="R401" s="390"/>
      <c r="S401" s="390"/>
      <c r="T401" s="390"/>
      <c r="U401" s="390"/>
    </row>
    <row r="402" spans="2:21" ht="15.75">
      <c r="B402" s="390"/>
      <c r="C402" s="390"/>
      <c r="D402" s="390"/>
      <c r="E402" s="390"/>
      <c r="F402" s="390"/>
      <c r="G402" s="390"/>
      <c r="H402" s="390"/>
      <c r="I402" s="390"/>
      <c r="J402" s="390"/>
      <c r="K402" s="390"/>
      <c r="L402" s="390"/>
      <c r="M402" s="390"/>
      <c r="N402" s="390"/>
      <c r="O402" s="390"/>
      <c r="P402" s="390"/>
      <c r="Q402" s="390"/>
      <c r="R402" s="390"/>
      <c r="S402" s="390"/>
      <c r="T402" s="390"/>
      <c r="U402" s="390"/>
    </row>
    <row r="403" spans="2:21" ht="15.75">
      <c r="B403" s="390"/>
      <c r="C403" s="390"/>
      <c r="D403" s="390"/>
      <c r="E403" s="390"/>
      <c r="F403" s="390"/>
      <c r="G403" s="390"/>
      <c r="H403" s="390"/>
      <c r="I403" s="390"/>
      <c r="J403" s="390"/>
      <c r="K403" s="390"/>
      <c r="L403" s="390"/>
      <c r="M403" s="390"/>
      <c r="N403" s="390"/>
      <c r="O403" s="390"/>
      <c r="P403" s="390"/>
      <c r="Q403" s="390"/>
      <c r="R403" s="390"/>
      <c r="S403" s="390"/>
      <c r="T403" s="390"/>
      <c r="U403" s="390"/>
    </row>
    <row r="404" spans="2:21" ht="15.75">
      <c r="B404" s="390"/>
      <c r="C404" s="390"/>
      <c r="D404" s="390"/>
      <c r="E404" s="390"/>
      <c r="F404" s="390"/>
      <c r="G404" s="390"/>
      <c r="H404" s="390"/>
      <c r="I404" s="390"/>
      <c r="J404" s="390"/>
      <c r="K404" s="390"/>
      <c r="L404" s="390"/>
      <c r="M404" s="390"/>
      <c r="N404" s="390"/>
      <c r="O404" s="390"/>
      <c r="P404" s="390"/>
      <c r="Q404" s="390"/>
      <c r="R404" s="390"/>
      <c r="S404" s="390"/>
      <c r="T404" s="390"/>
      <c r="U404" s="390"/>
    </row>
    <row r="405" spans="2:21" ht="15.75">
      <c r="B405" s="390"/>
      <c r="C405" s="390"/>
      <c r="D405" s="390"/>
      <c r="E405" s="390"/>
      <c r="F405" s="390"/>
      <c r="G405" s="390"/>
      <c r="H405" s="390"/>
      <c r="I405" s="390"/>
      <c r="J405" s="390"/>
      <c r="K405" s="390"/>
      <c r="L405" s="390"/>
      <c r="M405" s="390"/>
      <c r="N405" s="390"/>
      <c r="O405" s="390"/>
      <c r="P405" s="390"/>
      <c r="Q405" s="390"/>
      <c r="R405" s="390"/>
      <c r="S405" s="390"/>
      <c r="T405" s="390"/>
      <c r="U405" s="390"/>
    </row>
    <row r="406" spans="2:21" ht="15.75">
      <c r="B406" s="390"/>
      <c r="C406" s="390"/>
      <c r="D406" s="390"/>
      <c r="E406" s="390"/>
      <c r="F406" s="390"/>
      <c r="G406" s="390"/>
      <c r="H406" s="390"/>
      <c r="I406" s="390"/>
      <c r="J406" s="390"/>
      <c r="K406" s="390"/>
      <c r="L406" s="390"/>
      <c r="M406" s="390"/>
      <c r="N406" s="390"/>
      <c r="O406" s="390"/>
      <c r="P406" s="390"/>
      <c r="Q406" s="390"/>
      <c r="R406" s="390"/>
      <c r="S406" s="390"/>
      <c r="T406" s="390"/>
      <c r="U406" s="390"/>
    </row>
    <row r="407" spans="2:21" ht="15.75">
      <c r="B407" s="390"/>
      <c r="C407" s="390"/>
      <c r="D407" s="390"/>
      <c r="E407" s="390"/>
      <c r="F407" s="390"/>
      <c r="G407" s="390"/>
      <c r="H407" s="390"/>
      <c r="I407" s="390"/>
      <c r="J407" s="390"/>
      <c r="K407" s="390"/>
      <c r="L407" s="390"/>
      <c r="M407" s="390"/>
      <c r="N407" s="390"/>
      <c r="O407" s="390"/>
      <c r="P407" s="390"/>
      <c r="Q407" s="390"/>
      <c r="R407" s="390"/>
      <c r="S407" s="390"/>
      <c r="T407" s="390"/>
      <c r="U407" s="390"/>
    </row>
    <row r="408" spans="2:21" ht="15.75">
      <c r="B408" s="390"/>
      <c r="C408" s="390"/>
      <c r="D408" s="390"/>
      <c r="E408" s="390"/>
      <c r="F408" s="390"/>
      <c r="G408" s="390"/>
      <c r="H408" s="390"/>
      <c r="I408" s="390"/>
      <c r="J408" s="390"/>
      <c r="K408" s="390"/>
      <c r="L408" s="390"/>
      <c r="M408" s="390"/>
      <c r="N408" s="390"/>
      <c r="O408" s="390"/>
      <c r="P408" s="390"/>
      <c r="Q408" s="390"/>
      <c r="R408" s="390"/>
      <c r="S408" s="390"/>
      <c r="T408" s="390"/>
      <c r="U408" s="390"/>
    </row>
    <row r="409" spans="2:21" ht="15.75">
      <c r="B409" s="390"/>
      <c r="C409" s="390"/>
      <c r="D409" s="390"/>
      <c r="E409" s="390"/>
      <c r="F409" s="390"/>
      <c r="G409" s="390"/>
      <c r="H409" s="390"/>
      <c r="I409" s="390"/>
      <c r="J409" s="390"/>
      <c r="K409" s="390"/>
      <c r="L409" s="390"/>
      <c r="M409" s="390"/>
      <c r="N409" s="390"/>
      <c r="O409" s="390"/>
      <c r="P409" s="390"/>
      <c r="Q409" s="390"/>
      <c r="R409" s="390"/>
      <c r="S409" s="390"/>
      <c r="T409" s="390"/>
      <c r="U409" s="390"/>
    </row>
    <row r="410" spans="2:21" ht="15.75">
      <c r="B410" s="390"/>
      <c r="C410" s="390"/>
      <c r="D410" s="390"/>
      <c r="E410" s="390"/>
      <c r="F410" s="390"/>
      <c r="G410" s="390"/>
      <c r="H410" s="390"/>
      <c r="I410" s="390"/>
      <c r="J410" s="390"/>
      <c r="K410" s="390"/>
      <c r="L410" s="390"/>
      <c r="M410" s="390"/>
      <c r="N410" s="390"/>
      <c r="O410" s="390"/>
      <c r="P410" s="390"/>
      <c r="Q410" s="390"/>
      <c r="R410" s="390"/>
      <c r="S410" s="390"/>
      <c r="T410" s="390"/>
      <c r="U410" s="390"/>
    </row>
    <row r="411" spans="2:21" ht="15.75">
      <c r="B411" s="390"/>
      <c r="C411" s="390"/>
      <c r="D411" s="390"/>
      <c r="E411" s="390"/>
      <c r="F411" s="390"/>
      <c r="G411" s="390"/>
      <c r="H411" s="390"/>
      <c r="I411" s="390"/>
      <c r="J411" s="390"/>
      <c r="K411" s="390"/>
      <c r="L411" s="390"/>
      <c r="M411" s="390"/>
      <c r="N411" s="390"/>
      <c r="O411" s="390"/>
      <c r="P411" s="390"/>
      <c r="Q411" s="390"/>
      <c r="R411" s="390"/>
      <c r="S411" s="390"/>
      <c r="T411" s="390"/>
      <c r="U411" s="390"/>
    </row>
    <row r="412" spans="2:21" ht="15.75">
      <c r="B412" s="390"/>
      <c r="C412" s="390"/>
      <c r="D412" s="390"/>
      <c r="E412" s="390"/>
      <c r="F412" s="390"/>
      <c r="G412" s="390"/>
      <c r="H412" s="390"/>
      <c r="I412" s="390"/>
      <c r="J412" s="390"/>
      <c r="K412" s="390"/>
      <c r="L412" s="390"/>
      <c r="M412" s="390"/>
      <c r="N412" s="390"/>
      <c r="O412" s="390"/>
      <c r="P412" s="390"/>
      <c r="Q412" s="390"/>
      <c r="R412" s="390"/>
      <c r="S412" s="390"/>
      <c r="T412" s="390"/>
      <c r="U412" s="390"/>
    </row>
    <row r="413" spans="2:21" ht="15.75">
      <c r="B413" s="390"/>
      <c r="C413" s="390"/>
      <c r="D413" s="390"/>
      <c r="E413" s="390"/>
      <c r="F413" s="390"/>
      <c r="G413" s="390"/>
      <c r="H413" s="390"/>
      <c r="I413" s="390"/>
      <c r="J413" s="390"/>
      <c r="K413" s="390"/>
      <c r="L413" s="390"/>
      <c r="M413" s="390"/>
      <c r="N413" s="390"/>
      <c r="O413" s="390"/>
      <c r="P413" s="390"/>
      <c r="Q413" s="390"/>
      <c r="R413" s="390"/>
      <c r="S413" s="390"/>
      <c r="T413" s="390"/>
      <c r="U413" s="390"/>
    </row>
    <row r="414" spans="2:21" ht="15.75">
      <c r="B414" s="390"/>
      <c r="C414" s="390"/>
      <c r="D414" s="390"/>
      <c r="E414" s="390"/>
      <c r="F414" s="390"/>
      <c r="G414" s="390"/>
      <c r="H414" s="390"/>
      <c r="I414" s="390"/>
      <c r="J414" s="390"/>
      <c r="K414" s="390"/>
      <c r="L414" s="390"/>
      <c r="M414" s="390"/>
      <c r="N414" s="390"/>
      <c r="O414" s="390"/>
      <c r="P414" s="390"/>
      <c r="Q414" s="390"/>
      <c r="R414" s="390"/>
      <c r="S414" s="390"/>
      <c r="T414" s="390"/>
      <c r="U414" s="390"/>
    </row>
    <row r="415" spans="2:21" ht="15.75">
      <c r="B415" s="390"/>
      <c r="C415" s="390"/>
      <c r="D415" s="390"/>
      <c r="E415" s="390"/>
      <c r="F415" s="390"/>
      <c r="G415" s="390"/>
      <c r="H415" s="390"/>
      <c r="I415" s="390"/>
      <c r="J415" s="390"/>
      <c r="K415" s="390"/>
      <c r="L415" s="390"/>
      <c r="M415" s="390"/>
      <c r="N415" s="390"/>
      <c r="O415" s="390"/>
      <c r="P415" s="390"/>
      <c r="Q415" s="390"/>
      <c r="R415" s="390"/>
      <c r="S415" s="390"/>
      <c r="T415" s="390"/>
      <c r="U415" s="390"/>
    </row>
    <row r="416" spans="2:21" ht="15.75">
      <c r="B416" s="390"/>
      <c r="C416" s="390"/>
      <c r="D416" s="390"/>
      <c r="E416" s="390"/>
      <c r="F416" s="390"/>
      <c r="G416" s="390"/>
      <c r="H416" s="390"/>
      <c r="I416" s="390"/>
      <c r="J416" s="390"/>
      <c r="K416" s="390"/>
      <c r="L416" s="390"/>
      <c r="M416" s="390"/>
      <c r="N416" s="390"/>
      <c r="O416" s="390"/>
      <c r="P416" s="390"/>
      <c r="Q416" s="390"/>
      <c r="R416" s="390"/>
      <c r="S416" s="390"/>
      <c r="T416" s="390"/>
      <c r="U416" s="390"/>
    </row>
    <row r="417" spans="2:21" ht="15.75">
      <c r="B417" s="390"/>
      <c r="C417" s="390"/>
      <c r="D417" s="390"/>
      <c r="E417" s="390"/>
      <c r="F417" s="390"/>
      <c r="G417" s="390"/>
      <c r="H417" s="390"/>
      <c r="I417" s="390"/>
      <c r="J417" s="390"/>
      <c r="K417" s="390"/>
      <c r="L417" s="390"/>
      <c r="M417" s="390"/>
      <c r="N417" s="390"/>
      <c r="O417" s="390"/>
      <c r="P417" s="390"/>
      <c r="Q417" s="390"/>
      <c r="R417" s="390"/>
      <c r="S417" s="390"/>
      <c r="T417" s="390"/>
      <c r="U417" s="390"/>
    </row>
    <row r="418" spans="2:21" ht="15.75">
      <c r="B418" s="390"/>
      <c r="C418" s="390"/>
      <c r="D418" s="390"/>
      <c r="E418" s="390"/>
      <c r="F418" s="390"/>
      <c r="G418" s="390"/>
      <c r="H418" s="390"/>
      <c r="I418" s="390"/>
      <c r="J418" s="390"/>
      <c r="K418" s="390"/>
      <c r="L418" s="390"/>
      <c r="M418" s="390"/>
      <c r="N418" s="390"/>
      <c r="O418" s="390"/>
      <c r="P418" s="390"/>
      <c r="Q418" s="390"/>
      <c r="R418" s="390"/>
      <c r="S418" s="390"/>
      <c r="T418" s="390"/>
      <c r="U418" s="390"/>
    </row>
    <row r="419" spans="2:21" ht="15.75">
      <c r="B419" s="390"/>
      <c r="C419" s="390"/>
      <c r="D419" s="390"/>
      <c r="E419" s="390"/>
      <c r="F419" s="390"/>
      <c r="G419" s="390"/>
      <c r="H419" s="390"/>
      <c r="I419" s="390"/>
      <c r="J419" s="390"/>
      <c r="K419" s="390"/>
      <c r="L419" s="390"/>
      <c r="M419" s="390"/>
      <c r="N419" s="390"/>
      <c r="O419" s="390"/>
      <c r="P419" s="390"/>
      <c r="Q419" s="390"/>
      <c r="R419" s="390"/>
      <c r="S419" s="390"/>
      <c r="T419" s="390"/>
      <c r="U419" s="390"/>
    </row>
    <row r="420" spans="2:21" ht="15.75">
      <c r="B420" s="390"/>
      <c r="C420" s="390"/>
      <c r="D420" s="390"/>
      <c r="E420" s="390"/>
      <c r="F420" s="390"/>
      <c r="G420" s="390"/>
      <c r="H420" s="390"/>
      <c r="I420" s="390"/>
      <c r="J420" s="390"/>
      <c r="K420" s="390"/>
      <c r="L420" s="390"/>
      <c r="M420" s="390"/>
      <c r="N420" s="390"/>
      <c r="O420" s="390"/>
      <c r="P420" s="390"/>
      <c r="Q420" s="390"/>
      <c r="R420" s="390"/>
      <c r="S420" s="390"/>
      <c r="T420" s="390"/>
      <c r="U420" s="390"/>
    </row>
    <row r="421" spans="2:21" ht="15.75">
      <c r="B421" s="390"/>
      <c r="C421" s="390"/>
      <c r="D421" s="390"/>
      <c r="E421" s="390"/>
      <c r="F421" s="390"/>
      <c r="G421" s="390"/>
      <c r="H421" s="390"/>
      <c r="I421" s="390"/>
      <c r="J421" s="390"/>
      <c r="K421" s="390"/>
      <c r="L421" s="390"/>
      <c r="M421" s="390"/>
      <c r="N421" s="390"/>
      <c r="O421" s="390"/>
      <c r="P421" s="390"/>
      <c r="Q421" s="390"/>
      <c r="R421" s="390"/>
      <c r="S421" s="390"/>
      <c r="T421" s="390"/>
      <c r="U421" s="390"/>
    </row>
    <row r="422" spans="2:21" ht="15.75">
      <c r="B422" s="390"/>
      <c r="C422" s="390"/>
      <c r="D422" s="390"/>
      <c r="E422" s="390"/>
      <c r="F422" s="390"/>
      <c r="G422" s="390"/>
      <c r="H422" s="390"/>
      <c r="I422" s="390"/>
      <c r="J422" s="390"/>
      <c r="K422" s="390"/>
      <c r="L422" s="390"/>
      <c r="M422" s="390"/>
      <c r="N422" s="390"/>
      <c r="O422" s="390"/>
      <c r="P422" s="390"/>
      <c r="Q422" s="390"/>
      <c r="R422" s="390"/>
      <c r="S422" s="390"/>
      <c r="T422" s="390"/>
      <c r="U422" s="390"/>
    </row>
    <row r="423" spans="2:21" ht="15.75">
      <c r="B423" s="390"/>
      <c r="C423" s="390"/>
      <c r="D423" s="390"/>
      <c r="E423" s="390"/>
      <c r="F423" s="390"/>
      <c r="G423" s="390"/>
      <c r="H423" s="390"/>
      <c r="I423" s="390"/>
      <c r="J423" s="390"/>
      <c r="K423" s="390"/>
      <c r="L423" s="390"/>
      <c r="M423" s="390"/>
      <c r="N423" s="390"/>
      <c r="O423" s="390"/>
      <c r="P423" s="390"/>
      <c r="Q423" s="390"/>
      <c r="R423" s="390"/>
      <c r="S423" s="390"/>
      <c r="T423" s="390"/>
      <c r="U423" s="390"/>
    </row>
    <row r="424" spans="2:21" ht="15.75">
      <c r="B424" s="390"/>
      <c r="C424" s="390"/>
      <c r="D424" s="390"/>
      <c r="E424" s="390"/>
      <c r="F424" s="390"/>
      <c r="G424" s="390"/>
      <c r="H424" s="390"/>
      <c r="I424" s="390"/>
      <c r="J424" s="390"/>
      <c r="K424" s="390"/>
      <c r="L424" s="390"/>
      <c r="M424" s="390"/>
      <c r="N424" s="390"/>
      <c r="O424" s="390"/>
      <c r="P424" s="390"/>
      <c r="Q424" s="390"/>
      <c r="R424" s="390"/>
      <c r="S424" s="390"/>
      <c r="T424" s="390"/>
      <c r="U424" s="390"/>
    </row>
    <row r="425" spans="2:21" ht="15.75">
      <c r="B425" s="390"/>
      <c r="C425" s="390"/>
      <c r="D425" s="390"/>
      <c r="E425" s="390"/>
      <c r="F425" s="390"/>
      <c r="G425" s="390"/>
      <c r="H425" s="390"/>
      <c r="I425" s="390"/>
      <c r="J425" s="390"/>
      <c r="K425" s="390"/>
      <c r="L425" s="390"/>
      <c r="M425" s="390"/>
      <c r="N425" s="390"/>
      <c r="O425" s="390"/>
      <c r="P425" s="390"/>
      <c r="Q425" s="390"/>
      <c r="R425" s="390"/>
      <c r="S425" s="390"/>
      <c r="T425" s="390"/>
      <c r="U425" s="390"/>
    </row>
    <row r="426" spans="2:21" ht="15.75">
      <c r="B426" s="390"/>
      <c r="C426" s="390"/>
      <c r="D426" s="390"/>
      <c r="E426" s="390"/>
      <c r="F426" s="390"/>
      <c r="G426" s="390"/>
      <c r="H426" s="390"/>
      <c r="I426" s="390"/>
      <c r="J426" s="390"/>
      <c r="K426" s="390"/>
      <c r="L426" s="390"/>
      <c r="M426" s="390"/>
      <c r="N426" s="390"/>
      <c r="O426" s="390"/>
      <c r="P426" s="390"/>
      <c r="Q426" s="390"/>
      <c r="R426" s="390"/>
      <c r="S426" s="390"/>
      <c r="T426" s="390"/>
      <c r="U426" s="390"/>
    </row>
    <row r="427" spans="2:21" ht="15.75">
      <c r="B427" s="390"/>
      <c r="C427" s="390"/>
      <c r="D427" s="390"/>
      <c r="E427" s="390"/>
      <c r="F427" s="390"/>
      <c r="G427" s="390"/>
      <c r="H427" s="390"/>
      <c r="I427" s="390"/>
      <c r="J427" s="390"/>
      <c r="K427" s="390"/>
      <c r="L427" s="390"/>
      <c r="M427" s="390"/>
      <c r="N427" s="390"/>
      <c r="O427" s="390"/>
      <c r="P427" s="390"/>
      <c r="Q427" s="390"/>
      <c r="R427" s="390"/>
      <c r="S427" s="390"/>
      <c r="T427" s="390"/>
      <c r="U427" s="390"/>
    </row>
    <row r="428" spans="2:21" ht="15.75">
      <c r="B428" s="390"/>
      <c r="C428" s="390"/>
      <c r="D428" s="390"/>
      <c r="E428" s="390"/>
      <c r="F428" s="390"/>
      <c r="G428" s="390"/>
      <c r="H428" s="390"/>
      <c r="I428" s="390"/>
      <c r="J428" s="390"/>
      <c r="K428" s="390"/>
      <c r="L428" s="390"/>
      <c r="M428" s="390"/>
      <c r="N428" s="390"/>
      <c r="O428" s="390"/>
      <c r="P428" s="390"/>
      <c r="Q428" s="390"/>
      <c r="R428" s="390"/>
      <c r="S428" s="390"/>
      <c r="T428" s="390"/>
      <c r="U428" s="390"/>
    </row>
    <row r="429" spans="2:21" ht="15.75">
      <c r="B429" s="390"/>
      <c r="C429" s="390"/>
      <c r="D429" s="390"/>
      <c r="E429" s="390"/>
      <c r="F429" s="390"/>
      <c r="G429" s="390"/>
      <c r="H429" s="390"/>
      <c r="I429" s="390"/>
      <c r="J429" s="390"/>
      <c r="K429" s="390"/>
      <c r="L429" s="390"/>
      <c r="M429" s="390"/>
      <c r="N429" s="390"/>
      <c r="O429" s="390"/>
      <c r="P429" s="390"/>
      <c r="Q429" s="390"/>
      <c r="R429" s="390"/>
      <c r="S429" s="390"/>
      <c r="T429" s="390"/>
      <c r="U429" s="390"/>
    </row>
    <row r="430" spans="2:21" ht="15.75">
      <c r="B430" s="390"/>
      <c r="C430" s="390"/>
      <c r="D430" s="390"/>
      <c r="E430" s="390"/>
      <c r="F430" s="390"/>
      <c r="G430" s="390"/>
      <c r="H430" s="390"/>
      <c r="I430" s="390"/>
      <c r="J430" s="390"/>
      <c r="K430" s="390"/>
      <c r="L430" s="390"/>
      <c r="M430" s="390"/>
      <c r="N430" s="390"/>
      <c r="O430" s="390"/>
      <c r="P430" s="390"/>
      <c r="Q430" s="390"/>
      <c r="R430" s="390"/>
      <c r="S430" s="390"/>
      <c r="T430" s="390"/>
      <c r="U430" s="390"/>
    </row>
    <row r="431" spans="2:21" ht="15.75">
      <c r="B431" s="390"/>
      <c r="C431" s="390"/>
      <c r="D431" s="390"/>
      <c r="E431" s="390"/>
      <c r="F431" s="390"/>
      <c r="G431" s="390"/>
      <c r="H431" s="390"/>
      <c r="I431" s="390"/>
      <c r="J431" s="390"/>
      <c r="K431" s="390"/>
      <c r="L431" s="390"/>
      <c r="M431" s="390"/>
      <c r="N431" s="390"/>
      <c r="O431" s="390"/>
      <c r="P431" s="390"/>
      <c r="Q431" s="390"/>
      <c r="R431" s="390"/>
      <c r="S431" s="390"/>
      <c r="T431" s="390"/>
      <c r="U431" s="390"/>
    </row>
    <row r="432" spans="2:21" ht="15.75">
      <c r="B432" s="390"/>
      <c r="C432" s="390"/>
      <c r="D432" s="390"/>
      <c r="E432" s="390"/>
      <c r="F432" s="390"/>
      <c r="G432" s="390"/>
      <c r="H432" s="390"/>
      <c r="I432" s="390"/>
      <c r="J432" s="390"/>
      <c r="K432" s="390"/>
      <c r="L432" s="390"/>
      <c r="M432" s="390"/>
      <c r="N432" s="390"/>
      <c r="O432" s="390"/>
      <c r="P432" s="390"/>
      <c r="Q432" s="390"/>
      <c r="R432" s="390"/>
      <c r="S432" s="390"/>
      <c r="T432" s="390"/>
      <c r="U432" s="390"/>
    </row>
    <row r="433" spans="2:21" ht="15.75">
      <c r="B433" s="390"/>
      <c r="C433" s="390"/>
      <c r="D433" s="390"/>
      <c r="E433" s="390"/>
      <c r="F433" s="390"/>
      <c r="G433" s="390"/>
      <c r="H433" s="390"/>
      <c r="I433" s="390"/>
      <c r="J433" s="390"/>
      <c r="K433" s="390"/>
      <c r="L433" s="390"/>
      <c r="M433" s="390"/>
      <c r="N433" s="390"/>
      <c r="O433" s="390"/>
      <c r="P433" s="390"/>
      <c r="Q433" s="390"/>
      <c r="R433" s="390"/>
      <c r="S433" s="390"/>
      <c r="T433" s="390"/>
      <c r="U433" s="390"/>
    </row>
    <row r="434" spans="2:21" ht="15.75">
      <c r="B434" s="390"/>
      <c r="C434" s="390"/>
      <c r="D434" s="390"/>
      <c r="E434" s="390"/>
      <c r="F434" s="390"/>
      <c r="G434" s="390"/>
      <c r="H434" s="390"/>
      <c r="I434" s="390"/>
      <c r="J434" s="390"/>
      <c r="K434" s="390"/>
      <c r="L434" s="390"/>
      <c r="M434" s="390"/>
      <c r="N434" s="390"/>
      <c r="O434" s="390"/>
      <c r="P434" s="390"/>
      <c r="Q434" s="390"/>
      <c r="R434" s="390"/>
      <c r="S434" s="390"/>
      <c r="T434" s="390"/>
      <c r="U434" s="390"/>
    </row>
    <row r="435" spans="2:21" ht="15.75">
      <c r="B435" s="390"/>
      <c r="C435" s="390"/>
      <c r="D435" s="390"/>
      <c r="E435" s="390"/>
      <c r="F435" s="390"/>
      <c r="G435" s="390"/>
      <c r="H435" s="390"/>
      <c r="I435" s="390"/>
      <c r="J435" s="390"/>
      <c r="K435" s="390"/>
      <c r="L435" s="390"/>
      <c r="M435" s="390"/>
      <c r="N435" s="390"/>
      <c r="O435" s="390"/>
      <c r="P435" s="390"/>
      <c r="Q435" s="390"/>
      <c r="R435" s="390"/>
      <c r="S435" s="390"/>
      <c r="T435" s="390"/>
      <c r="U435" s="390"/>
    </row>
    <row r="436" spans="2:21" ht="15.75">
      <c r="B436" s="390"/>
      <c r="C436" s="390"/>
      <c r="D436" s="390"/>
      <c r="E436" s="390"/>
      <c r="F436" s="390"/>
      <c r="G436" s="390"/>
      <c r="H436" s="390"/>
      <c r="I436" s="390"/>
      <c r="J436" s="390"/>
      <c r="K436" s="390"/>
      <c r="L436" s="390"/>
      <c r="M436" s="390"/>
      <c r="N436" s="390"/>
      <c r="O436" s="390"/>
      <c r="P436" s="390"/>
      <c r="Q436" s="390"/>
      <c r="R436" s="390"/>
      <c r="S436" s="390"/>
      <c r="T436" s="390"/>
      <c r="U436" s="390"/>
    </row>
    <row r="437" spans="2:21" ht="15.75">
      <c r="B437" s="390"/>
      <c r="C437" s="390"/>
      <c r="D437" s="390"/>
      <c r="E437" s="390"/>
      <c r="F437" s="390"/>
      <c r="G437" s="390"/>
      <c r="H437" s="390"/>
      <c r="I437" s="390"/>
      <c r="J437" s="390"/>
      <c r="K437" s="390"/>
      <c r="L437" s="390"/>
      <c r="M437" s="390"/>
      <c r="N437" s="390"/>
      <c r="O437" s="390"/>
      <c r="P437" s="390"/>
      <c r="Q437" s="390"/>
      <c r="R437" s="390"/>
      <c r="S437" s="390"/>
      <c r="T437" s="390"/>
      <c r="U437" s="390"/>
    </row>
    <row r="438" spans="2:21" ht="15.75">
      <c r="B438" s="390"/>
      <c r="C438" s="390"/>
      <c r="D438" s="390"/>
      <c r="E438" s="390"/>
      <c r="F438" s="390"/>
      <c r="G438" s="390"/>
      <c r="H438" s="390"/>
      <c r="I438" s="390"/>
      <c r="J438" s="390"/>
      <c r="K438" s="390"/>
      <c r="L438" s="390"/>
      <c r="M438" s="390"/>
      <c r="N438" s="390"/>
      <c r="O438" s="390"/>
      <c r="P438" s="390"/>
      <c r="Q438" s="390"/>
      <c r="R438" s="390"/>
      <c r="S438" s="390"/>
      <c r="T438" s="390"/>
      <c r="U438" s="390"/>
    </row>
    <row r="439" spans="2:21" ht="15.75">
      <c r="B439" s="390"/>
      <c r="C439" s="390"/>
      <c r="D439" s="390"/>
      <c r="E439" s="390"/>
      <c r="F439" s="390"/>
      <c r="G439" s="390"/>
      <c r="H439" s="390"/>
      <c r="I439" s="390"/>
      <c r="J439" s="390"/>
      <c r="K439" s="390"/>
      <c r="L439" s="390"/>
      <c r="M439" s="390"/>
      <c r="N439" s="390"/>
      <c r="O439" s="390"/>
      <c r="P439" s="390"/>
      <c r="Q439" s="390"/>
      <c r="R439" s="390"/>
      <c r="S439" s="390"/>
      <c r="T439" s="390"/>
      <c r="U439" s="390"/>
    </row>
    <row r="440" spans="2:21" ht="15.75">
      <c r="B440" s="390"/>
      <c r="C440" s="390"/>
      <c r="D440" s="390"/>
      <c r="E440" s="390"/>
      <c r="F440" s="390"/>
      <c r="G440" s="390"/>
      <c r="H440" s="390"/>
      <c r="I440" s="390"/>
      <c r="J440" s="390"/>
      <c r="K440" s="390"/>
      <c r="L440" s="390"/>
      <c r="M440" s="390"/>
      <c r="N440" s="390"/>
      <c r="O440" s="390"/>
      <c r="P440" s="390"/>
      <c r="Q440" s="390"/>
      <c r="R440" s="390"/>
      <c r="S440" s="390"/>
      <c r="T440" s="390"/>
      <c r="U440" s="390"/>
    </row>
    <row r="441" spans="2:21" ht="15.75">
      <c r="B441" s="390"/>
      <c r="C441" s="390"/>
      <c r="D441" s="390"/>
      <c r="E441" s="390"/>
      <c r="F441" s="390"/>
      <c r="G441" s="390"/>
      <c r="H441" s="390"/>
      <c r="I441" s="390"/>
      <c r="J441" s="390"/>
      <c r="K441" s="390"/>
      <c r="L441" s="390"/>
      <c r="M441" s="390"/>
      <c r="N441" s="390"/>
      <c r="O441" s="390"/>
      <c r="P441" s="390"/>
      <c r="Q441" s="390"/>
      <c r="R441" s="390"/>
      <c r="S441" s="390"/>
      <c r="T441" s="390"/>
      <c r="U441" s="390"/>
    </row>
    <row r="442" spans="2:21" ht="15.75">
      <c r="B442" s="390"/>
      <c r="C442" s="390"/>
      <c r="D442" s="390"/>
      <c r="E442" s="390"/>
      <c r="F442" s="390"/>
      <c r="G442" s="390"/>
      <c r="H442" s="390"/>
      <c r="I442" s="390"/>
      <c r="J442" s="390"/>
      <c r="K442" s="390"/>
      <c r="L442" s="390"/>
      <c r="M442" s="390"/>
      <c r="N442" s="390"/>
      <c r="O442" s="390"/>
      <c r="P442" s="390"/>
      <c r="Q442" s="390"/>
      <c r="R442" s="390"/>
      <c r="S442" s="390"/>
      <c r="T442" s="390"/>
      <c r="U442" s="390"/>
    </row>
    <row r="443" spans="2:21" ht="15.75">
      <c r="B443" s="390"/>
      <c r="C443" s="390"/>
      <c r="D443" s="390"/>
      <c r="E443" s="390"/>
      <c r="F443" s="390"/>
      <c r="G443" s="390"/>
      <c r="H443" s="390"/>
      <c r="I443" s="390"/>
      <c r="J443" s="390"/>
      <c r="K443" s="390"/>
      <c r="L443" s="390"/>
      <c r="M443" s="390"/>
      <c r="N443" s="390"/>
      <c r="O443" s="390"/>
      <c r="P443" s="390"/>
      <c r="Q443" s="390"/>
      <c r="R443" s="390"/>
      <c r="S443" s="390"/>
      <c r="T443" s="390"/>
      <c r="U443" s="390"/>
    </row>
    <row r="444" spans="2:21" ht="15.75">
      <c r="B444" s="390"/>
      <c r="C444" s="390"/>
      <c r="D444" s="390"/>
      <c r="E444" s="390"/>
      <c r="F444" s="390"/>
      <c r="G444" s="390"/>
      <c r="H444" s="390"/>
      <c r="I444" s="390"/>
      <c r="J444" s="390"/>
      <c r="K444" s="390"/>
      <c r="L444" s="390"/>
      <c r="M444" s="390"/>
      <c r="N444" s="390"/>
      <c r="O444" s="390"/>
      <c r="P444" s="390"/>
      <c r="Q444" s="390"/>
      <c r="R444" s="390"/>
      <c r="S444" s="390"/>
      <c r="T444" s="390"/>
      <c r="U444" s="390"/>
    </row>
    <row r="445" spans="2:21" ht="15.75">
      <c r="B445" s="390"/>
      <c r="C445" s="390"/>
      <c r="D445" s="390"/>
      <c r="E445" s="390"/>
      <c r="F445" s="390"/>
      <c r="G445" s="390"/>
      <c r="H445" s="390"/>
      <c r="I445" s="390"/>
      <c r="J445" s="390"/>
      <c r="K445" s="390"/>
      <c r="L445" s="390"/>
      <c r="M445" s="390"/>
      <c r="N445" s="390"/>
      <c r="O445" s="390"/>
      <c r="P445" s="390"/>
      <c r="Q445" s="390"/>
      <c r="R445" s="390"/>
      <c r="S445" s="390"/>
      <c r="T445" s="390"/>
      <c r="U445" s="390"/>
    </row>
    <row r="446" spans="2:21" ht="15.75">
      <c r="B446" s="390"/>
      <c r="C446" s="390"/>
      <c r="D446" s="390"/>
      <c r="E446" s="390"/>
      <c r="F446" s="390"/>
      <c r="G446" s="390"/>
      <c r="H446" s="390"/>
      <c r="I446" s="390"/>
      <c r="J446" s="390"/>
      <c r="K446" s="390"/>
      <c r="L446" s="390"/>
      <c r="M446" s="390"/>
      <c r="N446" s="390"/>
      <c r="O446" s="390"/>
      <c r="P446" s="390"/>
      <c r="Q446" s="390"/>
      <c r="R446" s="390"/>
      <c r="S446" s="390"/>
      <c r="T446" s="390"/>
      <c r="U446" s="390"/>
    </row>
    <row r="447" spans="2:21" ht="15.75">
      <c r="B447" s="390"/>
      <c r="C447" s="390"/>
      <c r="D447" s="390"/>
      <c r="E447" s="390"/>
      <c r="F447" s="390"/>
      <c r="G447" s="390"/>
      <c r="H447" s="390"/>
      <c r="I447" s="390"/>
      <c r="J447" s="390"/>
      <c r="K447" s="390"/>
      <c r="L447" s="390"/>
      <c r="M447" s="390"/>
      <c r="N447" s="390"/>
      <c r="O447" s="390"/>
      <c r="P447" s="390"/>
      <c r="Q447" s="390"/>
      <c r="R447" s="390"/>
      <c r="S447" s="390"/>
      <c r="T447" s="390"/>
      <c r="U447" s="390"/>
    </row>
    <row r="448" spans="2:21" ht="15.75">
      <c r="B448" s="390"/>
      <c r="C448" s="390"/>
      <c r="D448" s="390"/>
      <c r="E448" s="390"/>
      <c r="F448" s="390"/>
      <c r="G448" s="390"/>
      <c r="H448" s="390"/>
      <c r="I448" s="390"/>
      <c r="J448" s="390"/>
      <c r="K448" s="390"/>
      <c r="L448" s="390"/>
      <c r="M448" s="390"/>
      <c r="N448" s="390"/>
      <c r="O448" s="390"/>
      <c r="P448" s="390"/>
      <c r="Q448" s="390"/>
      <c r="R448" s="390"/>
      <c r="S448" s="390"/>
      <c r="T448" s="390"/>
      <c r="U448" s="390"/>
    </row>
    <row r="449" spans="2:21" ht="15.75">
      <c r="B449" s="390"/>
      <c r="C449" s="390"/>
      <c r="D449" s="390"/>
      <c r="E449" s="390"/>
      <c r="F449" s="390"/>
      <c r="G449" s="390"/>
      <c r="H449" s="390"/>
      <c r="I449" s="390"/>
      <c r="J449" s="390"/>
      <c r="K449" s="390"/>
      <c r="L449" s="390"/>
      <c r="M449" s="390"/>
      <c r="N449" s="390"/>
      <c r="O449" s="390"/>
      <c r="P449" s="390"/>
      <c r="Q449" s="390"/>
      <c r="R449" s="390"/>
      <c r="S449" s="390"/>
      <c r="T449" s="390"/>
      <c r="U449" s="390"/>
    </row>
    <row r="450" spans="2:21" ht="15.75">
      <c r="B450" s="390"/>
      <c r="C450" s="390"/>
      <c r="D450" s="390"/>
      <c r="E450" s="390"/>
      <c r="F450" s="390"/>
      <c r="G450" s="390"/>
      <c r="H450" s="390"/>
      <c r="I450" s="390"/>
      <c r="J450" s="390"/>
      <c r="K450" s="390"/>
      <c r="L450" s="390"/>
      <c r="M450" s="390"/>
      <c r="N450" s="390"/>
      <c r="O450" s="390"/>
      <c r="P450" s="390"/>
      <c r="Q450" s="390"/>
      <c r="R450" s="390"/>
      <c r="S450" s="390"/>
      <c r="T450" s="390"/>
      <c r="U450" s="390"/>
    </row>
    <row r="451" spans="2:21" ht="15.75">
      <c r="B451" s="390"/>
      <c r="C451" s="390"/>
      <c r="D451" s="390"/>
      <c r="E451" s="390"/>
      <c r="F451" s="390"/>
      <c r="G451" s="390"/>
      <c r="H451" s="390"/>
      <c r="I451" s="390"/>
      <c r="J451" s="390"/>
      <c r="K451" s="390"/>
      <c r="L451" s="390"/>
      <c r="M451" s="390"/>
      <c r="N451" s="390"/>
      <c r="O451" s="390"/>
      <c r="P451" s="390"/>
      <c r="Q451" s="390"/>
      <c r="R451" s="390"/>
      <c r="S451" s="390"/>
      <c r="T451" s="390"/>
      <c r="U451" s="390"/>
    </row>
    <row r="452" spans="2:21" ht="15.75">
      <c r="B452" s="390"/>
      <c r="C452" s="390"/>
      <c r="D452" s="390"/>
      <c r="E452" s="390"/>
      <c r="F452" s="390"/>
      <c r="G452" s="390"/>
      <c r="H452" s="390"/>
      <c r="I452" s="390"/>
      <c r="J452" s="390"/>
      <c r="K452" s="390"/>
      <c r="L452" s="390"/>
      <c r="M452" s="390"/>
      <c r="N452" s="390"/>
      <c r="O452" s="390"/>
      <c r="P452" s="390"/>
      <c r="Q452" s="390"/>
      <c r="R452" s="390"/>
      <c r="S452" s="390"/>
      <c r="T452" s="390"/>
      <c r="U452" s="390"/>
    </row>
    <row r="453" spans="2:21" ht="15.75">
      <c r="B453" s="390"/>
      <c r="C453" s="390"/>
      <c r="D453" s="390"/>
      <c r="E453" s="390"/>
      <c r="F453" s="390"/>
      <c r="G453" s="390"/>
      <c r="H453" s="390"/>
      <c r="I453" s="390"/>
      <c r="J453" s="390"/>
      <c r="K453" s="390"/>
      <c r="L453" s="390"/>
      <c r="M453" s="390"/>
      <c r="N453" s="390"/>
      <c r="O453" s="390"/>
      <c r="P453" s="390"/>
      <c r="Q453" s="390"/>
      <c r="R453" s="390"/>
      <c r="S453" s="390"/>
      <c r="T453" s="390"/>
      <c r="U453" s="390"/>
    </row>
    <row r="454" spans="2:21" ht="15.75">
      <c r="B454" s="390"/>
      <c r="C454" s="390"/>
      <c r="D454" s="390"/>
      <c r="E454" s="390"/>
      <c r="F454" s="390"/>
      <c r="G454" s="390"/>
      <c r="H454" s="390"/>
      <c r="I454" s="390"/>
      <c r="J454" s="390"/>
      <c r="K454" s="390"/>
      <c r="L454" s="390"/>
      <c r="M454" s="390"/>
      <c r="N454" s="390"/>
      <c r="O454" s="390"/>
      <c r="P454" s="390"/>
      <c r="Q454" s="390"/>
      <c r="R454" s="390"/>
      <c r="S454" s="390"/>
      <c r="T454" s="390"/>
      <c r="U454" s="390"/>
    </row>
    <row r="455" spans="2:21" ht="15.75">
      <c r="B455" s="390"/>
      <c r="C455" s="390"/>
      <c r="D455" s="390"/>
      <c r="E455" s="390"/>
      <c r="F455" s="390"/>
      <c r="G455" s="390"/>
      <c r="H455" s="390"/>
      <c r="I455" s="390"/>
      <c r="J455" s="390"/>
      <c r="K455" s="390"/>
      <c r="L455" s="390"/>
      <c r="M455" s="390"/>
      <c r="N455" s="390"/>
      <c r="O455" s="390"/>
      <c r="P455" s="390"/>
      <c r="Q455" s="390"/>
      <c r="R455" s="390"/>
      <c r="S455" s="390"/>
      <c r="T455" s="390"/>
      <c r="U455" s="390"/>
    </row>
    <row r="456" spans="2:21" ht="15.75">
      <c r="B456" s="390"/>
      <c r="C456" s="390"/>
      <c r="D456" s="390"/>
      <c r="E456" s="390"/>
      <c r="F456" s="390"/>
      <c r="G456" s="390"/>
      <c r="H456" s="390"/>
      <c r="I456" s="390"/>
      <c r="J456" s="390"/>
      <c r="K456" s="390"/>
      <c r="L456" s="390"/>
      <c r="M456" s="390"/>
      <c r="N456" s="390"/>
      <c r="O456" s="390"/>
      <c r="P456" s="390"/>
      <c r="Q456" s="390"/>
      <c r="R456" s="390"/>
      <c r="S456" s="390"/>
      <c r="T456" s="390"/>
      <c r="U456" s="390"/>
    </row>
    <row r="457" spans="2:21" ht="15.75">
      <c r="B457" s="390"/>
      <c r="C457" s="390"/>
      <c r="D457" s="390"/>
      <c r="E457" s="390"/>
      <c r="F457" s="390"/>
      <c r="G457" s="390"/>
      <c r="H457" s="390"/>
      <c r="I457" s="390"/>
      <c r="J457" s="390"/>
      <c r="K457" s="390"/>
      <c r="L457" s="390"/>
      <c r="M457" s="390"/>
      <c r="N457" s="390"/>
      <c r="O457" s="390"/>
      <c r="P457" s="390"/>
      <c r="Q457" s="390"/>
      <c r="R457" s="390"/>
      <c r="S457" s="390"/>
      <c r="T457" s="390"/>
      <c r="U457" s="390"/>
    </row>
    <row r="458" spans="2:21" ht="15.75">
      <c r="B458" s="390"/>
      <c r="C458" s="390"/>
      <c r="D458" s="390"/>
      <c r="E458" s="390"/>
      <c r="F458" s="390"/>
      <c r="G458" s="390"/>
      <c r="H458" s="390"/>
      <c r="I458" s="390"/>
      <c r="J458" s="390"/>
      <c r="K458" s="390"/>
      <c r="L458" s="390"/>
      <c r="M458" s="390"/>
      <c r="N458" s="390"/>
      <c r="O458" s="390"/>
      <c r="P458" s="390"/>
      <c r="Q458" s="390"/>
      <c r="R458" s="390"/>
      <c r="S458" s="390"/>
      <c r="T458" s="390"/>
      <c r="U458" s="390"/>
    </row>
    <row r="459" spans="2:21" ht="15.75">
      <c r="B459" s="390"/>
      <c r="C459" s="390"/>
      <c r="D459" s="390"/>
      <c r="E459" s="390"/>
      <c r="F459" s="390"/>
      <c r="G459" s="390"/>
      <c r="H459" s="390"/>
      <c r="I459" s="390"/>
      <c r="J459" s="390"/>
      <c r="K459" s="390"/>
      <c r="L459" s="390"/>
      <c r="M459" s="390"/>
      <c r="N459" s="390"/>
      <c r="O459" s="390"/>
      <c r="P459" s="390"/>
      <c r="Q459" s="390"/>
      <c r="R459" s="390"/>
      <c r="S459" s="390"/>
      <c r="T459" s="390"/>
      <c r="U459" s="390"/>
    </row>
    <row r="460" spans="2:21" ht="15.75">
      <c r="B460" s="390"/>
      <c r="C460" s="390"/>
      <c r="D460" s="390"/>
      <c r="E460" s="390"/>
      <c r="F460" s="390"/>
      <c r="G460" s="390"/>
      <c r="H460" s="390"/>
      <c r="I460" s="390"/>
      <c r="J460" s="390"/>
      <c r="K460" s="390"/>
      <c r="L460" s="390"/>
      <c r="M460" s="390"/>
      <c r="N460" s="390"/>
      <c r="O460" s="390"/>
      <c r="P460" s="390"/>
      <c r="Q460" s="390"/>
      <c r="R460" s="390"/>
      <c r="S460" s="390"/>
      <c r="T460" s="390"/>
      <c r="U460" s="390"/>
    </row>
    <row r="461" spans="2:21" ht="15.75">
      <c r="B461" s="390"/>
      <c r="C461" s="390"/>
      <c r="D461" s="390"/>
      <c r="E461" s="390"/>
      <c r="F461" s="390"/>
      <c r="G461" s="390"/>
      <c r="H461" s="390"/>
      <c r="I461" s="390"/>
      <c r="J461" s="390"/>
      <c r="K461" s="390"/>
      <c r="L461" s="390"/>
      <c r="M461" s="390"/>
      <c r="N461" s="390"/>
      <c r="O461" s="390"/>
      <c r="P461" s="390"/>
      <c r="Q461" s="390"/>
      <c r="R461" s="390"/>
      <c r="S461" s="390"/>
      <c r="T461" s="390"/>
      <c r="U461" s="390"/>
    </row>
    <row r="462" spans="2:21" ht="15.75">
      <c r="B462" s="390"/>
      <c r="C462" s="390"/>
      <c r="D462" s="390"/>
      <c r="E462" s="390"/>
      <c r="F462" s="390"/>
      <c r="G462" s="390"/>
      <c r="H462" s="390"/>
      <c r="I462" s="390"/>
      <c r="J462" s="390"/>
      <c r="K462" s="390"/>
      <c r="L462" s="390"/>
      <c r="M462" s="390"/>
      <c r="N462" s="390"/>
      <c r="O462" s="390"/>
      <c r="P462" s="390"/>
      <c r="Q462" s="390"/>
      <c r="R462" s="390"/>
      <c r="S462" s="390"/>
      <c r="T462" s="390"/>
      <c r="U462" s="390"/>
    </row>
    <row r="463" spans="2:21" ht="15.75">
      <c r="B463" s="390"/>
      <c r="C463" s="390"/>
      <c r="D463" s="390"/>
      <c r="E463" s="390"/>
      <c r="F463" s="390"/>
      <c r="G463" s="390"/>
      <c r="H463" s="390"/>
      <c r="I463" s="390"/>
      <c r="J463" s="390"/>
      <c r="K463" s="390"/>
      <c r="L463" s="390"/>
      <c r="M463" s="390"/>
      <c r="N463" s="390"/>
      <c r="O463" s="390"/>
      <c r="P463" s="390"/>
      <c r="Q463" s="390"/>
      <c r="R463" s="390"/>
      <c r="S463" s="390"/>
      <c r="T463" s="390"/>
      <c r="U463" s="390"/>
    </row>
    <row r="464" spans="2:21" ht="15.75">
      <c r="B464" s="390"/>
      <c r="C464" s="390"/>
      <c r="D464" s="390"/>
      <c r="E464" s="390"/>
      <c r="F464" s="390"/>
      <c r="G464" s="390"/>
      <c r="H464" s="390"/>
      <c r="I464" s="390"/>
      <c r="J464" s="390"/>
      <c r="K464" s="390"/>
      <c r="L464" s="390"/>
      <c r="M464" s="390"/>
      <c r="N464" s="390"/>
      <c r="O464" s="390"/>
      <c r="P464" s="390"/>
      <c r="Q464" s="390"/>
      <c r="R464" s="390"/>
      <c r="S464" s="390"/>
      <c r="T464" s="390"/>
      <c r="U464" s="390"/>
    </row>
    <row r="465" spans="2:21" ht="15.75">
      <c r="B465" s="390"/>
      <c r="C465" s="390"/>
      <c r="D465" s="390"/>
      <c r="E465" s="390"/>
      <c r="F465" s="390"/>
      <c r="G465" s="390"/>
      <c r="H465" s="390"/>
      <c r="I465" s="390"/>
      <c r="J465" s="390"/>
      <c r="K465" s="390"/>
      <c r="L465" s="390"/>
      <c r="M465" s="390"/>
      <c r="N465" s="390"/>
      <c r="O465" s="390"/>
      <c r="P465" s="390"/>
      <c r="Q465" s="390"/>
      <c r="R465" s="390"/>
      <c r="S465" s="390"/>
      <c r="T465" s="390"/>
      <c r="U465" s="390"/>
    </row>
    <row r="466" spans="2:21" ht="15.75">
      <c r="B466" s="390"/>
      <c r="C466" s="390"/>
      <c r="D466" s="390"/>
      <c r="E466" s="390"/>
      <c r="F466" s="390"/>
      <c r="G466" s="390"/>
      <c r="H466" s="390"/>
      <c r="I466" s="390"/>
      <c r="J466" s="390"/>
      <c r="K466" s="390"/>
      <c r="L466" s="390"/>
      <c r="M466" s="390"/>
      <c r="N466" s="390"/>
      <c r="O466" s="390"/>
      <c r="P466" s="390"/>
      <c r="Q466" s="390"/>
      <c r="R466" s="390"/>
      <c r="S466" s="390"/>
      <c r="T466" s="390"/>
      <c r="U466" s="390"/>
    </row>
    <row r="467" spans="2:21" ht="15.75">
      <c r="B467" s="390"/>
      <c r="C467" s="390"/>
      <c r="D467" s="390"/>
      <c r="E467" s="390"/>
      <c r="F467" s="390"/>
      <c r="G467" s="390"/>
      <c r="H467" s="390"/>
      <c r="I467" s="390"/>
      <c r="J467" s="390"/>
      <c r="K467" s="390"/>
      <c r="L467" s="390"/>
      <c r="M467" s="390"/>
      <c r="N467" s="390"/>
      <c r="O467" s="390"/>
      <c r="P467" s="390"/>
      <c r="Q467" s="390"/>
      <c r="R467" s="390"/>
      <c r="S467" s="390"/>
      <c r="T467" s="390"/>
      <c r="U467" s="390"/>
    </row>
    <row r="468" spans="2:21" ht="15.75">
      <c r="B468" s="390"/>
      <c r="C468" s="390"/>
      <c r="D468" s="390"/>
      <c r="E468" s="390"/>
      <c r="F468" s="390"/>
      <c r="G468" s="390"/>
      <c r="H468" s="390"/>
      <c r="I468" s="390"/>
      <c r="J468" s="390"/>
      <c r="K468" s="390"/>
      <c r="L468" s="390"/>
      <c r="M468" s="390"/>
      <c r="N468" s="390"/>
      <c r="O468" s="390"/>
      <c r="P468" s="390"/>
      <c r="Q468" s="390"/>
      <c r="R468" s="390"/>
      <c r="S468" s="390"/>
      <c r="T468" s="390"/>
      <c r="U468" s="390"/>
    </row>
    <row r="469" spans="2:21" ht="15.75">
      <c r="B469" s="390"/>
      <c r="C469" s="390"/>
      <c r="D469" s="390"/>
      <c r="E469" s="390"/>
      <c r="F469" s="390"/>
      <c r="G469" s="390"/>
      <c r="H469" s="390"/>
      <c r="I469" s="390"/>
      <c r="J469" s="390"/>
      <c r="K469" s="390"/>
      <c r="L469" s="390"/>
      <c r="M469" s="390"/>
      <c r="N469" s="390"/>
      <c r="O469" s="390"/>
      <c r="P469" s="390"/>
      <c r="Q469" s="390"/>
      <c r="R469" s="390"/>
      <c r="S469" s="390"/>
      <c r="T469" s="390"/>
      <c r="U469" s="390"/>
    </row>
    <row r="470" spans="2:21" ht="15.75">
      <c r="B470" s="390"/>
      <c r="C470" s="390"/>
      <c r="D470" s="390"/>
      <c r="E470" s="390"/>
      <c r="F470" s="390"/>
      <c r="G470" s="390"/>
      <c r="H470" s="390"/>
      <c r="I470" s="390"/>
      <c r="J470" s="390"/>
      <c r="K470" s="390"/>
      <c r="L470" s="390"/>
      <c r="M470" s="390"/>
      <c r="N470" s="390"/>
      <c r="O470" s="390"/>
      <c r="P470" s="390"/>
      <c r="Q470" s="390"/>
      <c r="R470" s="390"/>
      <c r="S470" s="390"/>
      <c r="T470" s="390"/>
      <c r="U470" s="390"/>
    </row>
    <row r="471" spans="2:21" ht="15.75">
      <c r="B471" s="390"/>
      <c r="C471" s="390"/>
      <c r="D471" s="390"/>
      <c r="E471" s="390"/>
      <c r="F471" s="390"/>
      <c r="G471" s="390"/>
      <c r="H471" s="390"/>
      <c r="I471" s="390"/>
      <c r="J471" s="390"/>
      <c r="K471" s="390"/>
      <c r="L471" s="390"/>
      <c r="M471" s="390"/>
      <c r="N471" s="390"/>
      <c r="O471" s="390"/>
      <c r="P471" s="390"/>
      <c r="Q471" s="390"/>
      <c r="R471" s="390"/>
      <c r="S471" s="390"/>
      <c r="T471" s="390"/>
      <c r="U471" s="390"/>
    </row>
    <row r="472" spans="2:21" ht="15.75">
      <c r="B472" s="390"/>
      <c r="C472" s="390"/>
      <c r="D472" s="390"/>
      <c r="E472" s="390"/>
      <c r="F472" s="390"/>
      <c r="G472" s="390"/>
      <c r="H472" s="390"/>
      <c r="I472" s="390"/>
      <c r="J472" s="390"/>
      <c r="K472" s="390"/>
      <c r="L472" s="390"/>
      <c r="M472" s="390"/>
      <c r="N472" s="390"/>
      <c r="O472" s="390"/>
      <c r="P472" s="390"/>
      <c r="Q472" s="390"/>
      <c r="R472" s="390"/>
      <c r="S472" s="390"/>
      <c r="T472" s="390"/>
      <c r="U472" s="390"/>
    </row>
    <row r="473" spans="2:21" ht="15.75">
      <c r="B473" s="390"/>
      <c r="C473" s="390"/>
      <c r="D473" s="390"/>
      <c r="E473" s="390"/>
      <c r="F473" s="390"/>
      <c r="G473" s="390"/>
      <c r="H473" s="390"/>
      <c r="I473" s="390"/>
      <c r="J473" s="390"/>
      <c r="K473" s="390"/>
      <c r="L473" s="390"/>
      <c r="M473" s="390"/>
      <c r="N473" s="390"/>
      <c r="O473" s="390"/>
      <c r="P473" s="390"/>
      <c r="Q473" s="390"/>
      <c r="R473" s="390"/>
      <c r="S473" s="390"/>
      <c r="T473" s="390"/>
      <c r="U473" s="390"/>
    </row>
    <row r="474" spans="2:21" ht="15.75">
      <c r="B474" s="390"/>
      <c r="C474" s="390"/>
      <c r="D474" s="390"/>
      <c r="E474" s="390"/>
      <c r="F474" s="390"/>
      <c r="G474" s="390"/>
      <c r="H474" s="390"/>
      <c r="I474" s="390"/>
      <c r="J474" s="390"/>
      <c r="K474" s="390"/>
      <c r="L474" s="390"/>
      <c r="M474" s="390"/>
      <c r="N474" s="390"/>
      <c r="O474" s="390"/>
      <c r="P474" s="390"/>
      <c r="Q474" s="390"/>
      <c r="R474" s="390"/>
      <c r="S474" s="390"/>
      <c r="T474" s="390"/>
      <c r="U474" s="390"/>
    </row>
    <row r="475" spans="2:21" ht="15.75">
      <c r="B475" s="390"/>
      <c r="C475" s="390"/>
      <c r="D475" s="390"/>
      <c r="E475" s="390"/>
      <c r="F475" s="390"/>
      <c r="G475" s="390"/>
      <c r="H475" s="390"/>
      <c r="I475" s="390"/>
      <c r="J475" s="390"/>
      <c r="K475" s="390"/>
      <c r="L475" s="390"/>
      <c r="M475" s="390"/>
      <c r="N475" s="390"/>
      <c r="O475" s="390"/>
      <c r="P475" s="390"/>
      <c r="Q475" s="390"/>
      <c r="R475" s="390"/>
      <c r="S475" s="390"/>
      <c r="T475" s="390"/>
      <c r="U475" s="390"/>
    </row>
    <row r="476" spans="2:21" ht="15.75">
      <c r="B476" s="390"/>
      <c r="C476" s="390"/>
      <c r="D476" s="390"/>
      <c r="E476" s="390"/>
      <c r="F476" s="390"/>
      <c r="G476" s="390"/>
      <c r="H476" s="390"/>
      <c r="I476" s="390"/>
      <c r="J476" s="390"/>
      <c r="K476" s="390"/>
      <c r="L476" s="390"/>
      <c r="M476" s="390"/>
      <c r="N476" s="390"/>
      <c r="O476" s="390"/>
      <c r="P476" s="390"/>
      <c r="Q476" s="390"/>
      <c r="R476" s="390"/>
      <c r="S476" s="390"/>
      <c r="T476" s="390"/>
      <c r="U476" s="390"/>
    </row>
    <row r="477" spans="2:21" ht="15.75">
      <c r="B477" s="390"/>
      <c r="C477" s="390"/>
      <c r="D477" s="390"/>
      <c r="E477" s="390"/>
      <c r="F477" s="390"/>
      <c r="G477" s="390"/>
      <c r="H477" s="390"/>
      <c r="I477" s="390"/>
      <c r="J477" s="390"/>
      <c r="K477" s="390"/>
      <c r="L477" s="390"/>
      <c r="M477" s="390"/>
      <c r="N477" s="390"/>
      <c r="O477" s="390"/>
      <c r="P477" s="390"/>
      <c r="Q477" s="390"/>
      <c r="R477" s="390"/>
      <c r="S477" s="390"/>
      <c r="T477" s="390"/>
      <c r="U477" s="390"/>
    </row>
    <row r="478" spans="2:21" ht="15.75">
      <c r="B478" s="390"/>
      <c r="C478" s="390"/>
      <c r="D478" s="390"/>
      <c r="E478" s="390"/>
      <c r="F478" s="390"/>
      <c r="G478" s="390"/>
      <c r="H478" s="390"/>
      <c r="I478" s="390"/>
      <c r="J478" s="390"/>
      <c r="K478" s="390"/>
      <c r="L478" s="390"/>
      <c r="M478" s="390"/>
      <c r="N478" s="390"/>
      <c r="O478" s="390"/>
      <c r="P478" s="390"/>
      <c r="Q478" s="390"/>
      <c r="R478" s="390"/>
      <c r="S478" s="390"/>
      <c r="T478" s="390"/>
      <c r="U478" s="390"/>
    </row>
    <row r="479" spans="2:21" ht="15.75">
      <c r="B479" s="390"/>
      <c r="C479" s="390"/>
      <c r="D479" s="390"/>
      <c r="E479" s="390"/>
      <c r="F479" s="390"/>
      <c r="G479" s="390"/>
      <c r="H479" s="390"/>
      <c r="I479" s="390"/>
      <c r="J479" s="390"/>
      <c r="K479" s="390"/>
      <c r="L479" s="390"/>
      <c r="M479" s="390"/>
      <c r="N479" s="390"/>
      <c r="O479" s="390"/>
      <c r="P479" s="390"/>
      <c r="Q479" s="390"/>
      <c r="R479" s="390"/>
      <c r="S479" s="390"/>
      <c r="T479" s="390"/>
      <c r="U479" s="390"/>
    </row>
    <row r="480" spans="2:21" ht="15.75">
      <c r="B480" s="390"/>
      <c r="C480" s="390"/>
      <c r="D480" s="390"/>
      <c r="E480" s="390"/>
      <c r="F480" s="390"/>
      <c r="G480" s="390"/>
      <c r="H480" s="390"/>
      <c r="I480" s="390"/>
      <c r="J480" s="390"/>
      <c r="K480" s="390"/>
      <c r="L480" s="390"/>
      <c r="M480" s="390"/>
      <c r="N480" s="390"/>
      <c r="O480" s="390"/>
      <c r="P480" s="390"/>
      <c r="Q480" s="390"/>
      <c r="R480" s="390"/>
      <c r="S480" s="390"/>
      <c r="T480" s="390"/>
      <c r="U480" s="390"/>
    </row>
    <row r="481" spans="2:21" ht="15.75">
      <c r="B481" s="390"/>
      <c r="C481" s="390"/>
      <c r="D481" s="390"/>
      <c r="E481" s="390"/>
      <c r="F481" s="390"/>
      <c r="G481" s="390"/>
      <c r="H481" s="390"/>
      <c r="I481" s="390"/>
      <c r="J481" s="390"/>
      <c r="K481" s="390"/>
      <c r="L481" s="390"/>
      <c r="M481" s="390"/>
      <c r="N481" s="390"/>
      <c r="O481" s="390"/>
      <c r="P481" s="390"/>
      <c r="Q481" s="390"/>
      <c r="R481" s="390"/>
      <c r="S481" s="390"/>
      <c r="T481" s="390"/>
      <c r="U481" s="390"/>
    </row>
    <row r="482" spans="2:21" ht="15.75">
      <c r="B482" s="390"/>
      <c r="C482" s="390"/>
      <c r="D482" s="390"/>
      <c r="E482" s="390"/>
      <c r="F482" s="390"/>
      <c r="G482" s="390"/>
      <c r="H482" s="390"/>
      <c r="I482" s="390"/>
      <c r="J482" s="390"/>
      <c r="K482" s="390"/>
      <c r="L482" s="390"/>
      <c r="M482" s="390"/>
      <c r="N482" s="390"/>
      <c r="O482" s="390"/>
      <c r="P482" s="390"/>
      <c r="Q482" s="390"/>
      <c r="R482" s="390"/>
      <c r="S482" s="390"/>
      <c r="T482" s="390"/>
      <c r="U482" s="390"/>
    </row>
    <row r="483" spans="2:21" ht="15.75">
      <c r="B483" s="390"/>
      <c r="C483" s="390"/>
      <c r="D483" s="390"/>
      <c r="E483" s="390"/>
      <c r="F483" s="390"/>
      <c r="G483" s="390"/>
      <c r="H483" s="390"/>
      <c r="I483" s="390"/>
      <c r="J483" s="390"/>
      <c r="K483" s="390"/>
      <c r="L483" s="390"/>
      <c r="M483" s="390"/>
      <c r="N483" s="390"/>
      <c r="O483" s="390"/>
      <c r="P483" s="390"/>
      <c r="Q483" s="390"/>
      <c r="R483" s="390"/>
      <c r="S483" s="390"/>
      <c r="T483" s="390"/>
      <c r="U483" s="390"/>
    </row>
    <row r="484" spans="2:21" ht="15.75">
      <c r="B484" s="390"/>
      <c r="C484" s="390"/>
      <c r="D484" s="390"/>
      <c r="E484" s="390"/>
      <c r="F484" s="390"/>
      <c r="G484" s="390"/>
      <c r="H484" s="390"/>
      <c r="I484" s="390"/>
      <c r="J484" s="390"/>
      <c r="K484" s="390"/>
      <c r="L484" s="390"/>
      <c r="M484" s="390"/>
      <c r="N484" s="390"/>
      <c r="O484" s="390"/>
      <c r="P484" s="390"/>
      <c r="Q484" s="390"/>
      <c r="R484" s="390"/>
      <c r="S484" s="390"/>
      <c r="T484" s="390"/>
      <c r="U484" s="390"/>
    </row>
    <row r="485" spans="2:21" ht="15.75">
      <c r="B485" s="390"/>
      <c r="C485" s="390"/>
      <c r="D485" s="390"/>
      <c r="E485" s="390"/>
      <c r="F485" s="390"/>
      <c r="G485" s="390"/>
      <c r="H485" s="390"/>
      <c r="I485" s="390"/>
      <c r="J485" s="390"/>
      <c r="K485" s="390"/>
      <c r="L485" s="390"/>
      <c r="M485" s="390"/>
      <c r="N485" s="390"/>
      <c r="O485" s="390"/>
      <c r="P485" s="390"/>
      <c r="Q485" s="390"/>
      <c r="R485" s="390"/>
      <c r="S485" s="390"/>
      <c r="T485" s="390"/>
      <c r="U485" s="390"/>
    </row>
    <row r="486" spans="2:21" ht="15.75">
      <c r="B486" s="390"/>
      <c r="C486" s="390"/>
      <c r="D486" s="390"/>
      <c r="E486" s="390"/>
      <c r="F486" s="390"/>
      <c r="G486" s="390"/>
      <c r="H486" s="390"/>
      <c r="I486" s="390"/>
      <c r="J486" s="390"/>
      <c r="K486" s="390"/>
      <c r="L486" s="390"/>
      <c r="M486" s="390"/>
      <c r="N486" s="390"/>
      <c r="O486" s="390"/>
      <c r="P486" s="390"/>
      <c r="Q486" s="390"/>
      <c r="R486" s="390"/>
      <c r="S486" s="390"/>
      <c r="T486" s="390"/>
      <c r="U486" s="390"/>
    </row>
    <row r="487" spans="2:21" ht="15.75">
      <c r="B487" s="390"/>
      <c r="C487" s="390"/>
      <c r="D487" s="390"/>
      <c r="E487" s="390"/>
      <c r="F487" s="390"/>
      <c r="G487" s="390"/>
      <c r="H487" s="390"/>
      <c r="I487" s="390"/>
      <c r="J487" s="390"/>
      <c r="K487" s="390"/>
      <c r="L487" s="390"/>
      <c r="M487" s="390"/>
      <c r="N487" s="390"/>
      <c r="O487" s="390"/>
      <c r="P487" s="390"/>
      <c r="Q487" s="390"/>
      <c r="R487" s="390"/>
      <c r="S487" s="390"/>
      <c r="T487" s="390"/>
      <c r="U487" s="390"/>
    </row>
    <row r="488" spans="2:21" ht="15.75">
      <c r="B488" s="390"/>
      <c r="C488" s="390"/>
      <c r="D488" s="390"/>
      <c r="E488" s="390"/>
      <c r="F488" s="390"/>
      <c r="G488" s="390"/>
      <c r="H488" s="390"/>
      <c r="I488" s="390"/>
      <c r="J488" s="390"/>
      <c r="K488" s="390"/>
      <c r="L488" s="390"/>
      <c r="M488" s="390"/>
      <c r="N488" s="390"/>
      <c r="O488" s="390"/>
      <c r="P488" s="390"/>
      <c r="Q488" s="390"/>
      <c r="R488" s="390"/>
      <c r="S488" s="390"/>
      <c r="T488" s="390"/>
      <c r="U488" s="390"/>
    </row>
    <row r="489" spans="2:21" ht="15.75">
      <c r="B489" s="390"/>
      <c r="C489" s="390"/>
      <c r="D489" s="390"/>
      <c r="E489" s="390"/>
      <c r="F489" s="390"/>
      <c r="G489" s="390"/>
      <c r="H489" s="390"/>
      <c r="I489" s="390"/>
      <c r="J489" s="390"/>
      <c r="K489" s="390"/>
      <c r="L489" s="390"/>
      <c r="M489" s="390"/>
      <c r="N489" s="390"/>
      <c r="O489" s="390"/>
      <c r="P489" s="390"/>
      <c r="Q489" s="390"/>
      <c r="R489" s="390"/>
      <c r="S489" s="390"/>
      <c r="T489" s="390"/>
      <c r="U489" s="390"/>
    </row>
    <row r="490" spans="2:21" ht="15.75">
      <c r="B490" s="390"/>
      <c r="C490" s="390"/>
      <c r="D490" s="390"/>
      <c r="E490" s="390"/>
      <c r="F490" s="390"/>
      <c r="G490" s="390"/>
      <c r="H490" s="390"/>
      <c r="I490" s="390"/>
      <c r="J490" s="390"/>
      <c r="K490" s="390"/>
      <c r="L490" s="390"/>
      <c r="M490" s="390"/>
      <c r="N490" s="390"/>
      <c r="O490" s="390"/>
      <c r="P490" s="390"/>
      <c r="Q490" s="390"/>
      <c r="R490" s="390"/>
      <c r="S490" s="390"/>
      <c r="T490" s="390"/>
      <c r="U490" s="390"/>
    </row>
    <row r="491" spans="2:21" ht="15.75">
      <c r="B491" s="390"/>
      <c r="C491" s="390"/>
      <c r="D491" s="390"/>
      <c r="E491" s="390"/>
      <c r="F491" s="390"/>
      <c r="G491" s="390"/>
      <c r="H491" s="390"/>
      <c r="I491" s="390"/>
      <c r="J491" s="390"/>
      <c r="K491" s="390"/>
      <c r="L491" s="390"/>
      <c r="M491" s="390"/>
      <c r="N491" s="390"/>
      <c r="O491" s="390"/>
      <c r="P491" s="390"/>
      <c r="Q491" s="390"/>
      <c r="R491" s="390"/>
      <c r="S491" s="390"/>
      <c r="T491" s="390"/>
      <c r="U491" s="390"/>
    </row>
    <row r="492" spans="2:21" ht="15.75">
      <c r="B492" s="390"/>
      <c r="C492" s="390"/>
      <c r="D492" s="390"/>
      <c r="E492" s="390"/>
      <c r="F492" s="390"/>
      <c r="G492" s="390"/>
      <c r="H492" s="390"/>
      <c r="I492" s="390"/>
      <c r="J492" s="390"/>
      <c r="K492" s="390"/>
      <c r="L492" s="390"/>
      <c r="M492" s="390"/>
      <c r="N492" s="390"/>
      <c r="O492" s="390"/>
      <c r="P492" s="390"/>
      <c r="Q492" s="390"/>
      <c r="R492" s="390"/>
      <c r="S492" s="390"/>
      <c r="T492" s="390"/>
      <c r="U492" s="390"/>
    </row>
    <row r="493" spans="2:21" ht="15.75">
      <c r="B493" s="390"/>
      <c r="C493" s="390"/>
      <c r="D493" s="390"/>
      <c r="E493" s="390"/>
      <c r="F493" s="390"/>
      <c r="G493" s="390"/>
      <c r="H493" s="390"/>
      <c r="I493" s="390"/>
      <c r="J493" s="390"/>
      <c r="K493" s="390"/>
      <c r="L493" s="390"/>
      <c r="M493" s="390"/>
      <c r="N493" s="390"/>
      <c r="O493" s="390"/>
      <c r="P493" s="390"/>
      <c r="Q493" s="390"/>
      <c r="R493" s="390"/>
      <c r="S493" s="390"/>
      <c r="T493" s="390"/>
      <c r="U493" s="390"/>
    </row>
    <row r="494" spans="2:21" ht="15.75">
      <c r="B494" s="390"/>
      <c r="C494" s="390"/>
      <c r="D494" s="390"/>
      <c r="E494" s="390"/>
      <c r="F494" s="390"/>
      <c r="G494" s="390"/>
      <c r="H494" s="390"/>
      <c r="I494" s="390"/>
      <c r="J494" s="390"/>
      <c r="K494" s="390"/>
      <c r="L494" s="390"/>
      <c r="M494" s="390"/>
      <c r="N494" s="390"/>
      <c r="O494" s="390"/>
      <c r="P494" s="390"/>
      <c r="Q494" s="390"/>
      <c r="R494" s="390"/>
      <c r="S494" s="390"/>
      <c r="T494" s="390"/>
      <c r="U494" s="390"/>
    </row>
    <row r="495" spans="2:21" ht="15.75">
      <c r="B495" s="390"/>
      <c r="C495" s="390"/>
      <c r="D495" s="390"/>
      <c r="E495" s="390"/>
      <c r="F495" s="390"/>
      <c r="G495" s="390"/>
      <c r="H495" s="390"/>
      <c r="I495" s="390"/>
      <c r="J495" s="390"/>
      <c r="K495" s="390"/>
      <c r="L495" s="390"/>
      <c r="M495" s="390"/>
      <c r="N495" s="390"/>
      <c r="O495" s="390"/>
      <c r="P495" s="390"/>
      <c r="Q495" s="390"/>
      <c r="R495" s="390"/>
      <c r="S495" s="390"/>
      <c r="T495" s="390"/>
      <c r="U495" s="390"/>
    </row>
    <row r="496" spans="2:21" ht="15.75">
      <c r="B496" s="390"/>
      <c r="C496" s="390"/>
      <c r="D496" s="390"/>
      <c r="E496" s="390"/>
      <c r="F496" s="390"/>
      <c r="G496" s="390"/>
      <c r="H496" s="390"/>
      <c r="I496" s="390"/>
      <c r="J496" s="390"/>
      <c r="K496" s="390"/>
      <c r="L496" s="390"/>
      <c r="M496" s="390"/>
      <c r="N496" s="390"/>
      <c r="O496" s="390"/>
      <c r="P496" s="390"/>
      <c r="Q496" s="390"/>
      <c r="R496" s="390"/>
      <c r="S496" s="390"/>
      <c r="T496" s="390"/>
      <c r="U496" s="390"/>
    </row>
    <row r="497" spans="2:21" ht="15.75">
      <c r="B497" s="390"/>
      <c r="C497" s="390"/>
      <c r="D497" s="390"/>
      <c r="E497" s="390"/>
      <c r="F497" s="390"/>
      <c r="G497" s="390"/>
      <c r="H497" s="390"/>
      <c r="I497" s="390"/>
      <c r="J497" s="390"/>
      <c r="K497" s="390"/>
      <c r="L497" s="390"/>
      <c r="M497" s="390"/>
      <c r="N497" s="390"/>
      <c r="O497" s="390"/>
      <c r="P497" s="390"/>
      <c r="Q497" s="390"/>
      <c r="R497" s="390"/>
      <c r="S497" s="390"/>
      <c r="T497" s="390"/>
      <c r="U497" s="390"/>
    </row>
    <row r="498" spans="2:21" ht="15.75">
      <c r="B498" s="390"/>
      <c r="C498" s="390"/>
      <c r="D498" s="390"/>
      <c r="E498" s="390"/>
      <c r="F498" s="390"/>
      <c r="G498" s="390"/>
      <c r="H498" s="390"/>
      <c r="I498" s="390"/>
      <c r="J498" s="390"/>
      <c r="K498" s="390"/>
      <c r="L498" s="390"/>
      <c r="M498" s="390"/>
      <c r="N498" s="390"/>
      <c r="O498" s="390"/>
      <c r="P498" s="390"/>
      <c r="Q498" s="390"/>
      <c r="R498" s="390"/>
      <c r="S498" s="390"/>
      <c r="T498" s="390"/>
      <c r="U498" s="390"/>
    </row>
    <row r="499" spans="2:21" ht="15.75">
      <c r="B499" s="390"/>
      <c r="C499" s="390"/>
      <c r="D499" s="390"/>
      <c r="E499" s="390"/>
      <c r="F499" s="390"/>
      <c r="G499" s="390"/>
      <c r="H499" s="390"/>
      <c r="I499" s="390"/>
      <c r="J499" s="390"/>
      <c r="K499" s="390"/>
      <c r="L499" s="390"/>
      <c r="M499" s="390"/>
      <c r="N499" s="390"/>
      <c r="O499" s="390"/>
      <c r="P499" s="390"/>
      <c r="Q499" s="390"/>
      <c r="R499" s="390"/>
      <c r="S499" s="390"/>
      <c r="T499" s="390"/>
      <c r="U499" s="390"/>
    </row>
    <row r="500" spans="2:21" ht="15.75">
      <c r="B500" s="390"/>
      <c r="C500" s="390"/>
      <c r="D500" s="390"/>
      <c r="E500" s="390"/>
      <c r="F500" s="390"/>
      <c r="G500" s="390"/>
      <c r="H500" s="390"/>
      <c r="I500" s="390"/>
      <c r="J500" s="390"/>
      <c r="K500" s="390"/>
      <c r="L500" s="390"/>
      <c r="M500" s="390"/>
      <c r="N500" s="390"/>
      <c r="O500" s="390"/>
      <c r="P500" s="390"/>
      <c r="Q500" s="390"/>
      <c r="R500" s="390"/>
      <c r="S500" s="390"/>
      <c r="T500" s="390"/>
      <c r="U500" s="390"/>
    </row>
    <row r="501" spans="2:21" ht="15.75">
      <c r="B501" s="390"/>
      <c r="C501" s="390"/>
      <c r="D501" s="390"/>
      <c r="E501" s="390"/>
      <c r="F501" s="390"/>
      <c r="G501" s="390"/>
      <c r="H501" s="390"/>
      <c r="I501" s="390"/>
      <c r="J501" s="390"/>
      <c r="K501" s="390"/>
      <c r="L501" s="390"/>
      <c r="M501" s="390"/>
      <c r="N501" s="390"/>
      <c r="O501" s="390"/>
      <c r="P501" s="390"/>
      <c r="Q501" s="390"/>
      <c r="R501" s="390"/>
      <c r="S501" s="390"/>
      <c r="T501" s="390"/>
      <c r="U501" s="390"/>
    </row>
    <row r="502" spans="2:21" ht="15.75">
      <c r="B502" s="390"/>
      <c r="C502" s="390"/>
      <c r="D502" s="390"/>
      <c r="E502" s="390"/>
      <c r="F502" s="390"/>
      <c r="G502" s="390"/>
      <c r="H502" s="390"/>
      <c r="I502" s="390"/>
      <c r="J502" s="390"/>
      <c r="K502" s="390"/>
      <c r="L502" s="390"/>
      <c r="M502" s="390"/>
      <c r="N502" s="390"/>
      <c r="O502" s="390"/>
      <c r="P502" s="390"/>
      <c r="Q502" s="390"/>
      <c r="R502" s="390"/>
      <c r="S502" s="390"/>
      <c r="T502" s="390"/>
      <c r="U502" s="390"/>
    </row>
    <row r="503" spans="2:21" ht="15.75">
      <c r="B503" s="390"/>
      <c r="C503" s="390"/>
      <c r="D503" s="390"/>
      <c r="E503" s="390"/>
      <c r="F503" s="390"/>
      <c r="G503" s="390"/>
      <c r="H503" s="390"/>
      <c r="I503" s="390"/>
      <c r="J503" s="390"/>
      <c r="K503" s="390"/>
      <c r="L503" s="390"/>
      <c r="M503" s="390"/>
      <c r="N503" s="390"/>
      <c r="O503" s="390"/>
      <c r="P503" s="390"/>
      <c r="Q503" s="390"/>
      <c r="R503" s="390"/>
      <c r="S503" s="390"/>
      <c r="T503" s="390"/>
      <c r="U503" s="390"/>
    </row>
    <row r="504" spans="2:21" ht="15.75">
      <c r="B504" s="390"/>
      <c r="C504" s="390"/>
      <c r="D504" s="390"/>
      <c r="E504" s="390"/>
      <c r="F504" s="390"/>
      <c r="G504" s="390"/>
      <c r="H504" s="390"/>
      <c r="I504" s="390"/>
      <c r="J504" s="390"/>
      <c r="K504" s="390"/>
      <c r="L504" s="390"/>
      <c r="M504" s="390"/>
      <c r="N504" s="390"/>
      <c r="O504" s="390"/>
      <c r="P504" s="390"/>
      <c r="Q504" s="390"/>
      <c r="R504" s="390"/>
      <c r="S504" s="390"/>
      <c r="T504" s="390"/>
      <c r="U504" s="390"/>
    </row>
    <row r="505" spans="2:21" ht="15.75">
      <c r="B505" s="390"/>
      <c r="C505" s="390"/>
      <c r="D505" s="390"/>
      <c r="E505" s="390"/>
      <c r="F505" s="390"/>
      <c r="G505" s="390"/>
      <c r="H505" s="390"/>
      <c r="I505" s="390"/>
      <c r="J505" s="390"/>
      <c r="K505" s="390"/>
      <c r="L505" s="390"/>
      <c r="M505" s="390"/>
      <c r="N505" s="390"/>
      <c r="O505" s="390"/>
      <c r="P505" s="390"/>
      <c r="Q505" s="390"/>
      <c r="R505" s="390"/>
      <c r="S505" s="390"/>
      <c r="T505" s="390"/>
      <c r="U505" s="390"/>
    </row>
    <row r="506" spans="2:21" ht="15.75">
      <c r="B506" s="390"/>
      <c r="C506" s="390"/>
      <c r="D506" s="390"/>
      <c r="E506" s="390"/>
      <c r="F506" s="390"/>
      <c r="G506" s="390"/>
      <c r="H506" s="390"/>
      <c r="I506" s="390"/>
      <c r="J506" s="390"/>
      <c r="K506" s="390"/>
      <c r="L506" s="390"/>
      <c r="M506" s="390"/>
      <c r="N506" s="390"/>
      <c r="O506" s="390"/>
      <c r="P506" s="390"/>
      <c r="Q506" s="390"/>
      <c r="R506" s="390"/>
      <c r="S506" s="390"/>
      <c r="T506" s="390"/>
      <c r="U506" s="390"/>
    </row>
    <row r="507" spans="2:21" ht="15.75">
      <c r="B507" s="390"/>
      <c r="C507" s="390"/>
      <c r="D507" s="390"/>
      <c r="E507" s="390"/>
      <c r="F507" s="390"/>
      <c r="G507" s="390"/>
      <c r="H507" s="390"/>
      <c r="I507" s="390"/>
      <c r="J507" s="390"/>
      <c r="K507" s="390"/>
      <c r="L507" s="390"/>
      <c r="M507" s="390"/>
      <c r="N507" s="390"/>
      <c r="O507" s="390"/>
      <c r="P507" s="390"/>
      <c r="Q507" s="390"/>
      <c r="R507" s="390"/>
      <c r="S507" s="390"/>
      <c r="T507" s="390"/>
      <c r="U507" s="390"/>
    </row>
    <row r="508" spans="2:21" ht="15.75">
      <c r="B508" s="390"/>
      <c r="C508" s="390"/>
      <c r="D508" s="390"/>
      <c r="E508" s="390"/>
      <c r="F508" s="390"/>
      <c r="G508" s="390"/>
      <c r="H508" s="390"/>
      <c r="I508" s="390"/>
      <c r="J508" s="390"/>
      <c r="K508" s="390"/>
      <c r="L508" s="390"/>
      <c r="M508" s="390"/>
      <c r="N508" s="390"/>
      <c r="O508" s="390"/>
      <c r="P508" s="390"/>
      <c r="Q508" s="390"/>
      <c r="R508" s="390"/>
      <c r="S508" s="390"/>
      <c r="T508" s="390"/>
      <c r="U508" s="390"/>
    </row>
    <row r="509" spans="2:21" ht="15.75">
      <c r="B509" s="390"/>
      <c r="C509" s="390"/>
      <c r="D509" s="390"/>
      <c r="E509" s="390"/>
      <c r="F509" s="390"/>
      <c r="G509" s="390"/>
      <c r="H509" s="390"/>
      <c r="I509" s="390"/>
      <c r="J509" s="390"/>
      <c r="K509" s="390"/>
      <c r="L509" s="390"/>
      <c r="M509" s="390"/>
      <c r="N509" s="390"/>
      <c r="O509" s="390"/>
      <c r="P509" s="390"/>
      <c r="Q509" s="390"/>
      <c r="R509" s="390"/>
      <c r="S509" s="390"/>
      <c r="T509" s="390"/>
      <c r="U509" s="390"/>
    </row>
    <row r="510" spans="2:21" ht="15.75">
      <c r="B510" s="390"/>
      <c r="C510" s="390"/>
      <c r="D510" s="390"/>
      <c r="E510" s="390"/>
      <c r="F510" s="390"/>
      <c r="G510" s="390"/>
      <c r="H510" s="390"/>
      <c r="I510" s="390"/>
      <c r="J510" s="390"/>
      <c r="K510" s="390"/>
      <c r="L510" s="390"/>
      <c r="M510" s="390"/>
      <c r="N510" s="390"/>
      <c r="O510" s="390"/>
      <c r="P510" s="390"/>
      <c r="Q510" s="390"/>
      <c r="R510" s="390"/>
      <c r="S510" s="390"/>
      <c r="T510" s="390"/>
      <c r="U510" s="390"/>
    </row>
    <row r="511" spans="2:21" ht="15.75">
      <c r="B511" s="390"/>
      <c r="C511" s="390"/>
      <c r="D511" s="390"/>
      <c r="E511" s="390"/>
      <c r="F511" s="390"/>
      <c r="G511" s="390"/>
      <c r="H511" s="390"/>
      <c r="I511" s="390"/>
      <c r="J511" s="390"/>
      <c r="K511" s="390"/>
      <c r="L511" s="390"/>
      <c r="M511" s="390"/>
      <c r="N511" s="390"/>
      <c r="O511" s="390"/>
      <c r="P511" s="390"/>
      <c r="Q511" s="390"/>
      <c r="R511" s="390"/>
      <c r="S511" s="390"/>
      <c r="T511" s="390"/>
      <c r="U511" s="390"/>
    </row>
    <row r="512" spans="2:21" ht="15.75">
      <c r="B512" s="390"/>
      <c r="C512" s="390"/>
      <c r="D512" s="390"/>
      <c r="E512" s="390"/>
      <c r="F512" s="390"/>
      <c r="G512" s="390"/>
      <c r="H512" s="390"/>
      <c r="I512" s="390"/>
      <c r="J512" s="390"/>
      <c r="K512" s="390"/>
      <c r="L512" s="390"/>
      <c r="M512" s="390"/>
      <c r="N512" s="390"/>
      <c r="O512" s="390"/>
      <c r="P512" s="390"/>
      <c r="Q512" s="390"/>
      <c r="R512" s="390"/>
      <c r="S512" s="390"/>
      <c r="T512" s="390"/>
      <c r="U512" s="390"/>
    </row>
    <row r="513" spans="2:21" ht="15.75">
      <c r="B513" s="390"/>
      <c r="C513" s="390"/>
      <c r="D513" s="390"/>
      <c r="E513" s="390"/>
      <c r="F513" s="390"/>
      <c r="G513" s="390"/>
      <c r="H513" s="390"/>
      <c r="I513" s="390"/>
      <c r="J513" s="390"/>
      <c r="K513" s="390"/>
      <c r="L513" s="390"/>
      <c r="M513" s="390"/>
      <c r="N513" s="390"/>
      <c r="O513" s="390"/>
      <c r="P513" s="390"/>
      <c r="Q513" s="390"/>
      <c r="R513" s="390"/>
      <c r="S513" s="390"/>
      <c r="T513" s="390"/>
      <c r="U513" s="390"/>
    </row>
    <row r="514" spans="2:21" ht="15.75">
      <c r="B514" s="390"/>
      <c r="C514" s="390"/>
      <c r="D514" s="390"/>
      <c r="E514" s="390"/>
      <c r="F514" s="390"/>
      <c r="G514" s="390"/>
      <c r="H514" s="390"/>
      <c r="I514" s="390"/>
      <c r="J514" s="390"/>
      <c r="K514" s="390"/>
      <c r="L514" s="390"/>
      <c r="M514" s="390"/>
      <c r="N514" s="390"/>
      <c r="O514" s="390"/>
      <c r="P514" s="390"/>
      <c r="Q514" s="390"/>
      <c r="R514" s="390"/>
      <c r="S514" s="390"/>
      <c r="T514" s="390"/>
      <c r="U514" s="390"/>
    </row>
    <row r="515" spans="2:21" ht="15.75">
      <c r="B515" s="390"/>
      <c r="C515" s="390"/>
      <c r="D515" s="390"/>
      <c r="E515" s="390"/>
      <c r="F515" s="390"/>
      <c r="G515" s="390"/>
      <c r="H515" s="390"/>
      <c r="I515" s="390"/>
      <c r="J515" s="390"/>
      <c r="K515" s="390"/>
      <c r="L515" s="390"/>
      <c r="M515" s="390"/>
      <c r="N515" s="390"/>
      <c r="O515" s="390"/>
      <c r="P515" s="390"/>
      <c r="Q515" s="390"/>
      <c r="R515" s="390"/>
      <c r="S515" s="390"/>
      <c r="T515" s="390"/>
      <c r="U515" s="390"/>
    </row>
    <row r="516" spans="2:21" ht="15.75">
      <c r="B516" s="390"/>
      <c r="C516" s="390"/>
      <c r="D516" s="390"/>
      <c r="E516" s="390"/>
      <c r="F516" s="390"/>
      <c r="G516" s="390"/>
      <c r="H516" s="390"/>
      <c r="I516" s="390"/>
      <c r="J516" s="390"/>
      <c r="K516" s="390"/>
      <c r="L516" s="390"/>
      <c r="M516" s="390"/>
      <c r="N516" s="390"/>
      <c r="O516" s="390"/>
      <c r="P516" s="390"/>
      <c r="Q516" s="390"/>
      <c r="R516" s="390"/>
      <c r="S516" s="390"/>
      <c r="T516" s="390"/>
      <c r="U516" s="390"/>
    </row>
    <row r="517" spans="2:21" ht="15.75">
      <c r="B517" s="390"/>
      <c r="C517" s="390"/>
      <c r="D517" s="390"/>
      <c r="E517" s="390"/>
      <c r="F517" s="390"/>
      <c r="G517" s="390"/>
      <c r="H517" s="390"/>
      <c r="I517" s="390"/>
      <c r="J517" s="390"/>
      <c r="K517" s="390"/>
      <c r="L517" s="390"/>
      <c r="M517" s="390"/>
      <c r="N517" s="390"/>
      <c r="O517" s="390"/>
      <c r="P517" s="390"/>
      <c r="Q517" s="390"/>
      <c r="R517" s="390"/>
      <c r="S517" s="390"/>
      <c r="T517" s="390"/>
      <c r="U517" s="390"/>
    </row>
    <row r="518" spans="2:21" ht="15.75">
      <c r="B518" s="390"/>
      <c r="C518" s="390"/>
      <c r="D518" s="390"/>
      <c r="E518" s="390"/>
      <c r="F518" s="390"/>
      <c r="G518" s="390"/>
      <c r="H518" s="390"/>
      <c r="I518" s="390"/>
      <c r="J518" s="390"/>
      <c r="K518" s="390"/>
      <c r="L518" s="390"/>
      <c r="M518" s="390"/>
      <c r="N518" s="390"/>
      <c r="O518" s="390"/>
      <c r="P518" s="390"/>
      <c r="Q518" s="390"/>
      <c r="R518" s="390"/>
      <c r="S518" s="390"/>
      <c r="T518" s="390"/>
      <c r="U518" s="390"/>
    </row>
    <row r="519" spans="2:21" ht="15.75">
      <c r="B519" s="390"/>
      <c r="C519" s="390"/>
      <c r="D519" s="390"/>
      <c r="E519" s="390"/>
      <c r="F519" s="390"/>
      <c r="G519" s="390"/>
      <c r="H519" s="390"/>
      <c r="I519" s="390"/>
      <c r="J519" s="390"/>
      <c r="K519" s="390"/>
      <c r="L519" s="390"/>
      <c r="M519" s="390"/>
      <c r="N519" s="390"/>
      <c r="O519" s="390"/>
      <c r="P519" s="390"/>
      <c r="Q519" s="390"/>
      <c r="R519" s="390"/>
      <c r="S519" s="390"/>
      <c r="T519" s="390"/>
      <c r="U519" s="390"/>
    </row>
    <row r="520" spans="2:21" ht="15.75">
      <c r="B520" s="390"/>
      <c r="C520" s="390"/>
      <c r="D520" s="390"/>
      <c r="E520" s="390"/>
      <c r="F520" s="390"/>
      <c r="G520" s="390"/>
      <c r="H520" s="390"/>
      <c r="I520" s="390"/>
      <c r="J520" s="390"/>
      <c r="K520" s="390"/>
      <c r="L520" s="390"/>
      <c r="M520" s="390"/>
      <c r="N520" s="390"/>
      <c r="O520" s="390"/>
      <c r="P520" s="390"/>
      <c r="Q520" s="390"/>
      <c r="R520" s="390"/>
      <c r="S520" s="390"/>
      <c r="T520" s="390"/>
      <c r="U520" s="390"/>
    </row>
    <row r="521" spans="2:21" ht="15.75">
      <c r="B521" s="390"/>
      <c r="C521" s="390"/>
      <c r="D521" s="390"/>
      <c r="E521" s="390"/>
      <c r="F521" s="390"/>
      <c r="G521" s="390"/>
      <c r="H521" s="390"/>
      <c r="I521" s="390"/>
      <c r="J521" s="390"/>
      <c r="K521" s="390"/>
      <c r="L521" s="390"/>
      <c r="M521" s="390"/>
      <c r="N521" s="390"/>
      <c r="O521" s="390"/>
      <c r="P521" s="390"/>
      <c r="Q521" s="390"/>
      <c r="R521" s="390"/>
      <c r="S521" s="390"/>
      <c r="T521" s="390"/>
      <c r="U521" s="390"/>
    </row>
    <row r="522" spans="2:21" ht="15.75">
      <c r="B522" s="390"/>
      <c r="C522" s="390"/>
      <c r="D522" s="390"/>
      <c r="E522" s="390"/>
      <c r="F522" s="390"/>
      <c r="G522" s="390"/>
      <c r="H522" s="390"/>
      <c r="I522" s="390"/>
      <c r="J522" s="390"/>
      <c r="K522" s="390"/>
      <c r="L522" s="390"/>
      <c r="M522" s="390"/>
      <c r="N522" s="390"/>
      <c r="O522" s="390"/>
      <c r="P522" s="390"/>
      <c r="Q522" s="390"/>
      <c r="R522" s="390"/>
      <c r="S522" s="390"/>
      <c r="T522" s="390"/>
      <c r="U522" s="390"/>
    </row>
    <row r="523" spans="2:21" ht="15.75">
      <c r="B523" s="390"/>
      <c r="C523" s="390"/>
      <c r="D523" s="390"/>
      <c r="E523" s="390"/>
      <c r="F523" s="390"/>
      <c r="G523" s="390"/>
      <c r="H523" s="390"/>
      <c r="I523" s="390"/>
      <c r="J523" s="390"/>
      <c r="K523" s="390"/>
      <c r="L523" s="390"/>
      <c r="M523" s="390"/>
      <c r="N523" s="390"/>
      <c r="O523" s="390"/>
      <c r="P523" s="390"/>
      <c r="Q523" s="390"/>
      <c r="R523" s="390"/>
      <c r="S523" s="390"/>
      <c r="T523" s="390"/>
      <c r="U523" s="390"/>
    </row>
    <row r="524" spans="2:21" ht="15.75">
      <c r="B524" s="390"/>
      <c r="C524" s="390"/>
      <c r="D524" s="390"/>
      <c r="E524" s="390"/>
      <c r="F524" s="390"/>
      <c r="G524" s="390"/>
      <c r="H524" s="390"/>
      <c r="I524" s="390"/>
      <c r="J524" s="390"/>
      <c r="K524" s="390"/>
      <c r="L524" s="390"/>
      <c r="M524" s="390"/>
      <c r="N524" s="390"/>
      <c r="O524" s="390"/>
      <c r="P524" s="390"/>
      <c r="Q524" s="390"/>
      <c r="R524" s="390"/>
      <c r="S524" s="390"/>
      <c r="T524" s="390"/>
      <c r="U524" s="390"/>
    </row>
    <row r="525" spans="2:21" ht="15.75">
      <c r="B525" s="390"/>
      <c r="C525" s="390"/>
      <c r="D525" s="390"/>
      <c r="E525" s="390"/>
      <c r="F525" s="390"/>
      <c r="G525" s="390"/>
      <c r="H525" s="390"/>
      <c r="I525" s="390"/>
      <c r="J525" s="390"/>
      <c r="K525" s="390"/>
      <c r="L525" s="390"/>
      <c r="M525" s="390"/>
      <c r="N525" s="390"/>
      <c r="O525" s="390"/>
      <c r="P525" s="390"/>
      <c r="Q525" s="390"/>
      <c r="R525" s="390"/>
      <c r="S525" s="390"/>
      <c r="T525" s="390"/>
      <c r="U525" s="390"/>
    </row>
    <row r="526" spans="2:21" ht="15.75">
      <c r="B526" s="390"/>
      <c r="C526" s="390"/>
      <c r="D526" s="390"/>
      <c r="E526" s="390"/>
      <c r="F526" s="390"/>
      <c r="G526" s="390"/>
      <c r="H526" s="390"/>
      <c r="I526" s="390"/>
      <c r="J526" s="390"/>
      <c r="K526" s="390"/>
      <c r="L526" s="390"/>
      <c r="M526" s="390"/>
      <c r="N526" s="390"/>
      <c r="O526" s="390"/>
      <c r="P526" s="390"/>
      <c r="Q526" s="390"/>
      <c r="R526" s="390"/>
      <c r="S526" s="390"/>
      <c r="T526" s="390"/>
      <c r="U526" s="390"/>
    </row>
    <row r="527" spans="2:21" ht="15.75">
      <c r="B527" s="390"/>
      <c r="C527" s="390"/>
      <c r="D527" s="390"/>
      <c r="E527" s="390"/>
      <c r="F527" s="390"/>
      <c r="G527" s="390"/>
      <c r="H527" s="390"/>
      <c r="I527" s="390"/>
      <c r="J527" s="390"/>
      <c r="K527" s="390"/>
      <c r="L527" s="390"/>
      <c r="M527" s="390"/>
      <c r="N527" s="390"/>
      <c r="O527" s="390"/>
      <c r="P527" s="390"/>
      <c r="Q527" s="390"/>
      <c r="R527" s="390"/>
      <c r="S527" s="390"/>
      <c r="T527" s="390"/>
      <c r="U527" s="390"/>
    </row>
    <row r="528" spans="2:21" ht="15.75">
      <c r="B528" s="390"/>
      <c r="C528" s="390"/>
      <c r="D528" s="390"/>
      <c r="E528" s="390"/>
      <c r="F528" s="390"/>
      <c r="G528" s="390"/>
      <c r="H528" s="390"/>
      <c r="I528" s="390"/>
      <c r="J528" s="390"/>
      <c r="K528" s="390"/>
      <c r="L528" s="390"/>
      <c r="M528" s="390"/>
      <c r="N528" s="390"/>
      <c r="O528" s="390"/>
      <c r="P528" s="390"/>
      <c r="Q528" s="390"/>
      <c r="R528" s="390"/>
      <c r="S528" s="390"/>
      <c r="T528" s="390"/>
      <c r="U528" s="390"/>
    </row>
    <row r="529" spans="2:21" ht="15.75">
      <c r="B529" s="390"/>
      <c r="C529" s="390"/>
      <c r="D529" s="390"/>
      <c r="E529" s="390"/>
      <c r="F529" s="390"/>
      <c r="G529" s="390"/>
      <c r="H529" s="390"/>
      <c r="I529" s="390"/>
      <c r="J529" s="390"/>
      <c r="K529" s="390"/>
      <c r="L529" s="390"/>
      <c r="M529" s="390"/>
      <c r="N529" s="390"/>
      <c r="O529" s="390"/>
      <c r="P529" s="390"/>
      <c r="Q529" s="390"/>
      <c r="R529" s="390"/>
      <c r="S529" s="390"/>
      <c r="T529" s="390"/>
      <c r="U529" s="390"/>
    </row>
    <row r="530" spans="2:21" ht="15.75">
      <c r="B530" s="390"/>
      <c r="C530" s="390"/>
      <c r="D530" s="390"/>
      <c r="E530" s="390"/>
      <c r="F530" s="390"/>
      <c r="G530" s="390"/>
      <c r="H530" s="390"/>
      <c r="I530" s="390"/>
      <c r="J530" s="390"/>
      <c r="K530" s="390"/>
      <c r="L530" s="390"/>
      <c r="M530" s="390"/>
      <c r="N530" s="390"/>
      <c r="O530" s="390"/>
      <c r="P530" s="390"/>
      <c r="Q530" s="390"/>
      <c r="R530" s="390"/>
      <c r="S530" s="390"/>
      <c r="T530" s="390"/>
      <c r="U530" s="390"/>
    </row>
    <row r="531" spans="2:21" ht="15.75">
      <c r="B531" s="390"/>
      <c r="C531" s="390"/>
      <c r="D531" s="390"/>
      <c r="E531" s="390"/>
      <c r="F531" s="390"/>
      <c r="G531" s="390"/>
      <c r="H531" s="390"/>
      <c r="I531" s="390"/>
      <c r="J531" s="390"/>
      <c r="K531" s="390"/>
      <c r="L531" s="390"/>
      <c r="M531" s="390"/>
      <c r="N531" s="390"/>
      <c r="O531" s="390"/>
      <c r="P531" s="390"/>
      <c r="Q531" s="390"/>
      <c r="R531" s="390"/>
      <c r="S531" s="390"/>
      <c r="T531" s="390"/>
      <c r="U531" s="390"/>
    </row>
    <row r="532" spans="2:21" ht="15.75">
      <c r="B532" s="390"/>
      <c r="C532" s="390"/>
      <c r="D532" s="390"/>
      <c r="E532" s="390"/>
      <c r="F532" s="390"/>
      <c r="G532" s="390"/>
      <c r="H532" s="390"/>
      <c r="I532" s="390"/>
      <c r="J532" s="390"/>
      <c r="K532" s="390"/>
      <c r="L532" s="390"/>
      <c r="M532" s="390"/>
      <c r="N532" s="390"/>
      <c r="O532" s="390"/>
      <c r="P532" s="390"/>
      <c r="Q532" s="390"/>
      <c r="R532" s="390"/>
      <c r="S532" s="390"/>
      <c r="T532" s="390"/>
      <c r="U532" s="390"/>
    </row>
    <row r="533" spans="2:21" ht="15.75">
      <c r="B533" s="390"/>
      <c r="C533" s="390"/>
      <c r="D533" s="390"/>
      <c r="E533" s="390"/>
      <c r="F533" s="390"/>
      <c r="G533" s="390"/>
      <c r="H533" s="390"/>
      <c r="I533" s="390"/>
      <c r="J533" s="390"/>
      <c r="K533" s="390"/>
      <c r="L533" s="390"/>
      <c r="M533" s="390"/>
      <c r="N533" s="390"/>
      <c r="O533" s="390"/>
      <c r="P533" s="390"/>
      <c r="Q533" s="390"/>
      <c r="R533" s="390"/>
      <c r="S533" s="390"/>
      <c r="T533" s="390"/>
      <c r="U533" s="390"/>
    </row>
    <row r="534" spans="2:21" ht="15.75">
      <c r="B534" s="390"/>
      <c r="C534" s="390"/>
      <c r="D534" s="390"/>
      <c r="E534" s="390"/>
      <c r="F534" s="390"/>
      <c r="G534" s="390"/>
      <c r="H534" s="390"/>
      <c r="I534" s="390"/>
      <c r="J534" s="390"/>
      <c r="K534" s="390"/>
      <c r="L534" s="390"/>
      <c r="M534" s="390"/>
      <c r="N534" s="390"/>
      <c r="O534" s="390"/>
      <c r="P534" s="390"/>
      <c r="Q534" s="390"/>
      <c r="R534" s="390"/>
      <c r="S534" s="390"/>
      <c r="T534" s="390"/>
      <c r="U534" s="390"/>
    </row>
    <row r="535" spans="2:21" ht="15.75">
      <c r="B535" s="390"/>
      <c r="C535" s="390"/>
      <c r="D535" s="390"/>
      <c r="E535" s="390"/>
      <c r="F535" s="390"/>
      <c r="G535" s="390"/>
      <c r="H535" s="390"/>
      <c r="I535" s="390"/>
      <c r="J535" s="390"/>
      <c r="K535" s="390"/>
      <c r="L535" s="390"/>
      <c r="M535" s="390"/>
      <c r="N535" s="390"/>
      <c r="O535" s="390"/>
      <c r="P535" s="390"/>
      <c r="Q535" s="390"/>
      <c r="R535" s="390"/>
      <c r="S535" s="390"/>
      <c r="T535" s="390"/>
      <c r="U535" s="390"/>
    </row>
    <row r="536" spans="2:21" ht="15.75">
      <c r="B536" s="390"/>
      <c r="C536" s="390"/>
      <c r="D536" s="390"/>
      <c r="E536" s="390"/>
      <c r="F536" s="390"/>
      <c r="G536" s="390"/>
      <c r="H536" s="390"/>
      <c r="I536" s="390"/>
      <c r="J536" s="390"/>
      <c r="K536" s="390"/>
      <c r="L536" s="390"/>
      <c r="M536" s="390"/>
      <c r="N536" s="390"/>
      <c r="O536" s="390"/>
      <c r="P536" s="390"/>
      <c r="Q536" s="390"/>
      <c r="R536" s="390"/>
      <c r="S536" s="390"/>
      <c r="T536" s="390"/>
      <c r="U536" s="390"/>
    </row>
    <row r="537" spans="2:21" ht="15.75">
      <c r="B537" s="390"/>
      <c r="C537" s="390"/>
      <c r="D537" s="390"/>
      <c r="E537" s="390"/>
      <c r="F537" s="390"/>
      <c r="G537" s="390"/>
      <c r="H537" s="390"/>
      <c r="I537" s="390"/>
      <c r="J537" s="390"/>
      <c r="K537" s="390"/>
      <c r="L537" s="390"/>
      <c r="M537" s="390"/>
      <c r="N537" s="390"/>
      <c r="O537" s="390"/>
      <c r="P537" s="390"/>
      <c r="Q537" s="390"/>
      <c r="R537" s="390"/>
      <c r="S537" s="390"/>
      <c r="T537" s="390"/>
      <c r="U537" s="390"/>
    </row>
    <row r="538" spans="2:21" ht="15.75">
      <c r="B538" s="390"/>
      <c r="C538" s="390"/>
      <c r="D538" s="390"/>
      <c r="E538" s="390"/>
      <c r="F538" s="390"/>
      <c r="G538" s="390"/>
      <c r="H538" s="390"/>
      <c r="I538" s="390"/>
      <c r="J538" s="390"/>
      <c r="K538" s="390"/>
      <c r="L538" s="390"/>
      <c r="M538" s="390"/>
      <c r="N538" s="390"/>
      <c r="O538" s="390"/>
      <c r="P538" s="390"/>
      <c r="Q538" s="390"/>
      <c r="R538" s="390"/>
      <c r="S538" s="390"/>
      <c r="T538" s="390"/>
      <c r="U538" s="390"/>
    </row>
    <row r="539" spans="2:21" ht="15.75">
      <c r="B539" s="390"/>
      <c r="C539" s="390"/>
      <c r="D539" s="390"/>
      <c r="E539" s="390"/>
      <c r="F539" s="390"/>
      <c r="G539" s="390"/>
      <c r="H539" s="390"/>
      <c r="I539" s="390"/>
      <c r="J539" s="390"/>
      <c r="K539" s="390"/>
      <c r="L539" s="390"/>
      <c r="M539" s="390"/>
      <c r="N539" s="390"/>
      <c r="O539" s="390"/>
      <c r="P539" s="390"/>
      <c r="Q539" s="390"/>
      <c r="R539" s="390"/>
      <c r="S539" s="390"/>
      <c r="T539" s="390"/>
      <c r="U539" s="390"/>
    </row>
    <row r="540" spans="2:21" ht="15.75">
      <c r="B540" s="390"/>
      <c r="C540" s="390"/>
      <c r="D540" s="390"/>
      <c r="E540" s="390"/>
      <c r="F540" s="390"/>
      <c r="G540" s="390"/>
      <c r="H540" s="390"/>
      <c r="I540" s="390"/>
      <c r="J540" s="390"/>
      <c r="K540" s="390"/>
      <c r="L540" s="390"/>
      <c r="M540" s="390"/>
      <c r="N540" s="390"/>
      <c r="O540" s="390"/>
      <c r="P540" s="390"/>
      <c r="Q540" s="390"/>
      <c r="R540" s="390"/>
      <c r="S540" s="390"/>
      <c r="T540" s="390"/>
      <c r="U540" s="390"/>
    </row>
    <row r="541" spans="2:21" ht="15.75">
      <c r="B541" s="390"/>
      <c r="C541" s="390"/>
      <c r="D541" s="390"/>
      <c r="E541" s="390"/>
      <c r="F541" s="390"/>
      <c r="G541" s="390"/>
      <c r="H541" s="390"/>
      <c r="I541" s="390"/>
      <c r="J541" s="390"/>
      <c r="K541" s="390"/>
      <c r="L541" s="390"/>
      <c r="M541" s="390"/>
      <c r="N541" s="390"/>
      <c r="O541" s="390"/>
      <c r="P541" s="390"/>
      <c r="Q541" s="390"/>
      <c r="R541" s="390"/>
      <c r="S541" s="390"/>
      <c r="T541" s="390"/>
      <c r="U541" s="390"/>
    </row>
    <row r="542" spans="2:21" ht="15.75">
      <c r="B542" s="390"/>
      <c r="C542" s="390"/>
      <c r="D542" s="390"/>
      <c r="E542" s="390"/>
      <c r="F542" s="390"/>
      <c r="G542" s="390"/>
      <c r="H542" s="390"/>
      <c r="I542" s="390"/>
      <c r="J542" s="390"/>
      <c r="K542" s="390"/>
      <c r="L542" s="390"/>
      <c r="M542" s="390"/>
      <c r="N542" s="390"/>
      <c r="O542" s="390"/>
      <c r="P542" s="390"/>
      <c r="Q542" s="390"/>
      <c r="R542" s="390"/>
      <c r="S542" s="390"/>
      <c r="T542" s="390"/>
      <c r="U542" s="390"/>
    </row>
    <row r="543" spans="2:21" ht="15.75">
      <c r="B543" s="390"/>
      <c r="C543" s="390"/>
      <c r="D543" s="390"/>
      <c r="E543" s="390"/>
      <c r="F543" s="390"/>
      <c r="G543" s="390"/>
      <c r="H543" s="390"/>
      <c r="I543" s="390"/>
      <c r="J543" s="390"/>
      <c r="K543" s="390"/>
      <c r="L543" s="390"/>
      <c r="M543" s="390"/>
      <c r="N543" s="390"/>
      <c r="O543" s="390"/>
      <c r="P543" s="390"/>
      <c r="Q543" s="390"/>
      <c r="R543" s="390"/>
      <c r="S543" s="390"/>
      <c r="T543" s="390"/>
      <c r="U543" s="390"/>
    </row>
    <row r="544" spans="2:21" ht="15.75">
      <c r="B544" s="390"/>
      <c r="C544" s="390"/>
      <c r="D544" s="390"/>
      <c r="E544" s="390"/>
      <c r="F544" s="390"/>
      <c r="G544" s="390"/>
      <c r="H544" s="390"/>
      <c r="I544" s="390"/>
      <c r="J544" s="390"/>
      <c r="K544" s="390"/>
      <c r="L544" s="390"/>
      <c r="M544" s="390"/>
      <c r="N544" s="390"/>
      <c r="O544" s="390"/>
      <c r="P544" s="390"/>
      <c r="Q544" s="390"/>
      <c r="R544" s="390"/>
      <c r="S544" s="390"/>
      <c r="T544" s="390"/>
      <c r="U544" s="390"/>
    </row>
    <row r="545" spans="2:21" ht="15.75">
      <c r="B545" s="390"/>
      <c r="C545" s="390"/>
      <c r="D545" s="390"/>
      <c r="E545" s="390"/>
      <c r="F545" s="390"/>
      <c r="G545" s="390"/>
      <c r="H545" s="390"/>
      <c r="I545" s="390"/>
      <c r="J545" s="390"/>
      <c r="K545" s="390"/>
      <c r="L545" s="390"/>
      <c r="M545" s="390"/>
      <c r="N545" s="390"/>
      <c r="O545" s="390"/>
      <c r="P545" s="390"/>
      <c r="Q545" s="390"/>
      <c r="R545" s="390"/>
      <c r="S545" s="390"/>
      <c r="T545" s="390"/>
      <c r="U545" s="390"/>
    </row>
    <row r="546" spans="2:21" ht="15.75">
      <c r="B546" s="390"/>
      <c r="C546" s="390"/>
      <c r="D546" s="390"/>
      <c r="E546" s="390"/>
      <c r="F546" s="390"/>
      <c r="G546" s="390"/>
      <c r="H546" s="390"/>
      <c r="I546" s="390"/>
      <c r="J546" s="390"/>
      <c r="K546" s="390"/>
      <c r="L546" s="390"/>
      <c r="M546" s="390"/>
      <c r="N546" s="390"/>
      <c r="O546" s="390"/>
      <c r="P546" s="390"/>
      <c r="Q546" s="390"/>
      <c r="R546" s="390"/>
      <c r="S546" s="390"/>
      <c r="T546" s="390"/>
      <c r="U546" s="390"/>
    </row>
    <row r="547" spans="2:21" ht="15.75">
      <c r="B547" s="390"/>
      <c r="C547" s="390"/>
      <c r="D547" s="390"/>
      <c r="E547" s="390"/>
      <c r="F547" s="390"/>
      <c r="G547" s="390"/>
      <c r="H547" s="390"/>
      <c r="I547" s="390"/>
      <c r="J547" s="390"/>
      <c r="K547" s="390"/>
      <c r="L547" s="390"/>
      <c r="M547" s="390"/>
      <c r="N547" s="390"/>
      <c r="O547" s="390"/>
      <c r="P547" s="390"/>
      <c r="Q547" s="390"/>
      <c r="R547" s="390"/>
      <c r="S547" s="390"/>
      <c r="T547" s="390"/>
      <c r="U547" s="390"/>
    </row>
    <row r="548" spans="2:21" ht="15.75">
      <c r="B548" s="390"/>
      <c r="C548" s="390"/>
      <c r="D548" s="390"/>
      <c r="E548" s="390"/>
      <c r="F548" s="390"/>
      <c r="G548" s="390"/>
      <c r="H548" s="390"/>
      <c r="I548" s="390"/>
      <c r="J548" s="390"/>
      <c r="K548" s="390"/>
      <c r="L548" s="390"/>
      <c r="M548" s="390"/>
      <c r="N548" s="390"/>
      <c r="O548" s="390"/>
      <c r="P548" s="390"/>
      <c r="Q548" s="390"/>
      <c r="R548" s="390"/>
      <c r="S548" s="390"/>
      <c r="T548" s="390"/>
      <c r="U548" s="390"/>
    </row>
    <row r="549" spans="2:21" ht="15.75">
      <c r="B549" s="390"/>
      <c r="C549" s="390"/>
      <c r="D549" s="390"/>
      <c r="E549" s="390"/>
      <c r="F549" s="390"/>
      <c r="G549" s="390"/>
      <c r="H549" s="390"/>
      <c r="I549" s="390"/>
      <c r="J549" s="390"/>
      <c r="K549" s="390"/>
      <c r="L549" s="390"/>
      <c r="M549" s="390"/>
      <c r="N549" s="390"/>
      <c r="O549" s="390"/>
      <c r="P549" s="390"/>
      <c r="Q549" s="390"/>
      <c r="R549" s="390"/>
      <c r="S549" s="390"/>
      <c r="T549" s="390"/>
      <c r="U549" s="390"/>
    </row>
    <row r="550" spans="2:21" ht="15.75">
      <c r="B550" s="390"/>
      <c r="C550" s="390"/>
      <c r="D550" s="390"/>
      <c r="E550" s="390"/>
      <c r="F550" s="390"/>
      <c r="G550" s="390"/>
      <c r="H550" s="390"/>
      <c r="I550" s="390"/>
      <c r="J550" s="390"/>
      <c r="K550" s="390"/>
      <c r="L550" s="390"/>
      <c r="M550" s="390"/>
      <c r="N550" s="390"/>
      <c r="O550" s="390"/>
      <c r="P550" s="390"/>
      <c r="Q550" s="390"/>
      <c r="R550" s="390"/>
      <c r="S550" s="390"/>
      <c r="T550" s="390"/>
      <c r="U550" s="390"/>
    </row>
    <row r="551" spans="2:21" ht="15.75">
      <c r="B551" s="390"/>
      <c r="C551" s="390"/>
      <c r="D551" s="390"/>
      <c r="E551" s="390"/>
      <c r="F551" s="390"/>
      <c r="G551" s="390"/>
      <c r="H551" s="390"/>
      <c r="I551" s="390"/>
      <c r="J551" s="390"/>
      <c r="K551" s="390"/>
      <c r="L551" s="390"/>
      <c r="M551" s="390"/>
      <c r="N551" s="390"/>
      <c r="O551" s="390"/>
      <c r="P551" s="390"/>
      <c r="Q551" s="390"/>
      <c r="R551" s="390"/>
      <c r="S551" s="390"/>
      <c r="T551" s="390"/>
      <c r="U551" s="390"/>
    </row>
    <row r="552" spans="2:21" ht="15.75">
      <c r="B552" s="390"/>
      <c r="C552" s="390"/>
      <c r="D552" s="390"/>
      <c r="E552" s="390"/>
      <c r="F552" s="390"/>
      <c r="G552" s="390"/>
      <c r="H552" s="390"/>
      <c r="I552" s="390"/>
      <c r="J552" s="390"/>
      <c r="K552" s="390"/>
      <c r="L552" s="390"/>
      <c r="M552" s="390"/>
      <c r="N552" s="390"/>
      <c r="O552" s="390"/>
      <c r="P552" s="390"/>
      <c r="Q552" s="390"/>
      <c r="R552" s="390"/>
      <c r="S552" s="390"/>
      <c r="T552" s="390"/>
      <c r="U552" s="390"/>
    </row>
    <row r="553" spans="2:21" ht="15.75">
      <c r="B553" s="390"/>
      <c r="C553" s="390"/>
      <c r="D553" s="390"/>
      <c r="E553" s="390"/>
      <c r="F553" s="390"/>
      <c r="G553" s="390"/>
      <c r="H553" s="390"/>
      <c r="I553" s="390"/>
      <c r="J553" s="390"/>
      <c r="K553" s="390"/>
      <c r="L553" s="390"/>
      <c r="M553" s="390"/>
      <c r="N553" s="390"/>
      <c r="O553" s="390"/>
      <c r="P553" s="390"/>
      <c r="Q553" s="390"/>
      <c r="R553" s="390"/>
      <c r="S553" s="390"/>
      <c r="T553" s="390"/>
      <c r="U553" s="390"/>
    </row>
    <row r="554" spans="2:21" ht="15.75">
      <c r="B554" s="390"/>
      <c r="C554" s="390"/>
      <c r="D554" s="390"/>
      <c r="E554" s="390"/>
      <c r="F554" s="390"/>
      <c r="G554" s="390"/>
      <c r="H554" s="390"/>
      <c r="I554" s="390"/>
      <c r="J554" s="390"/>
      <c r="K554" s="390"/>
      <c r="L554" s="390"/>
      <c r="M554" s="390"/>
      <c r="N554" s="390"/>
      <c r="O554" s="390"/>
      <c r="P554" s="390"/>
      <c r="Q554" s="390"/>
      <c r="R554" s="390"/>
      <c r="S554" s="390"/>
      <c r="T554" s="390"/>
      <c r="U554" s="390"/>
    </row>
    <row r="555" spans="2:21" ht="15.75">
      <c r="B555" s="390"/>
      <c r="C555" s="390"/>
      <c r="D555" s="390"/>
      <c r="E555" s="390"/>
      <c r="F555" s="390"/>
      <c r="G555" s="390"/>
      <c r="H555" s="390"/>
      <c r="I555" s="390"/>
      <c r="J555" s="390"/>
      <c r="K555" s="390"/>
      <c r="L555" s="390"/>
      <c r="M555" s="390"/>
      <c r="N555" s="390"/>
      <c r="O555" s="390"/>
      <c r="P555" s="390"/>
      <c r="Q555" s="390"/>
      <c r="R555" s="390"/>
      <c r="S555" s="390"/>
      <c r="T555" s="390"/>
      <c r="U555" s="390"/>
    </row>
    <row r="556" spans="2:21" ht="15.75">
      <c r="B556" s="390"/>
      <c r="C556" s="390"/>
      <c r="D556" s="390"/>
      <c r="E556" s="390"/>
      <c r="F556" s="390"/>
      <c r="G556" s="390"/>
      <c r="H556" s="390"/>
      <c r="I556" s="390"/>
      <c r="J556" s="390"/>
      <c r="K556" s="390"/>
      <c r="L556" s="390"/>
      <c r="M556" s="390"/>
      <c r="N556" s="390"/>
      <c r="O556" s="390"/>
      <c r="P556" s="390"/>
      <c r="Q556" s="390"/>
      <c r="R556" s="390"/>
      <c r="S556" s="390"/>
      <c r="T556" s="390"/>
      <c r="U556" s="390"/>
    </row>
    <row r="557" spans="2:21" ht="15.75">
      <c r="B557" s="390"/>
      <c r="C557" s="390"/>
      <c r="D557" s="390"/>
      <c r="E557" s="390"/>
      <c r="F557" s="390"/>
      <c r="G557" s="390"/>
      <c r="H557" s="390"/>
      <c r="I557" s="390"/>
      <c r="J557" s="390"/>
      <c r="K557" s="390"/>
      <c r="L557" s="390"/>
      <c r="M557" s="390"/>
      <c r="N557" s="390"/>
      <c r="O557" s="390"/>
      <c r="P557" s="390"/>
      <c r="Q557" s="390"/>
      <c r="R557" s="390"/>
      <c r="S557" s="390"/>
      <c r="T557" s="390"/>
      <c r="U557" s="390"/>
    </row>
    <row r="558" spans="2:21" ht="15.75">
      <c r="B558" s="390"/>
      <c r="C558" s="390"/>
      <c r="D558" s="390"/>
      <c r="E558" s="390"/>
      <c r="F558" s="390"/>
      <c r="G558" s="390"/>
      <c r="H558" s="390"/>
      <c r="I558" s="390"/>
      <c r="J558" s="390"/>
      <c r="K558" s="390"/>
      <c r="L558" s="390"/>
      <c r="M558" s="390"/>
      <c r="N558" s="390"/>
      <c r="O558" s="390"/>
      <c r="P558" s="390"/>
      <c r="Q558" s="390"/>
      <c r="R558" s="390"/>
      <c r="S558" s="390"/>
      <c r="T558" s="390"/>
      <c r="U558" s="390"/>
    </row>
    <row r="559" spans="2:21" ht="15.75">
      <c r="B559" s="390"/>
      <c r="C559" s="390"/>
      <c r="D559" s="390"/>
      <c r="E559" s="390"/>
      <c r="F559" s="390"/>
      <c r="G559" s="390"/>
      <c r="H559" s="390"/>
      <c r="I559" s="390"/>
      <c r="J559" s="390"/>
      <c r="K559" s="390"/>
      <c r="L559" s="390"/>
      <c r="M559" s="390"/>
      <c r="N559" s="390"/>
      <c r="O559" s="390"/>
      <c r="P559" s="390"/>
      <c r="Q559" s="390"/>
      <c r="R559" s="390"/>
      <c r="S559" s="390"/>
      <c r="T559" s="390"/>
      <c r="U559" s="390"/>
    </row>
    <row r="560" spans="2:21" ht="15.75">
      <c r="B560" s="390"/>
      <c r="C560" s="390"/>
      <c r="D560" s="390"/>
      <c r="E560" s="390"/>
      <c r="F560" s="390"/>
      <c r="G560" s="390"/>
      <c r="H560" s="390"/>
      <c r="I560" s="390"/>
      <c r="J560" s="390"/>
      <c r="K560" s="390"/>
      <c r="L560" s="390"/>
      <c r="M560" s="390"/>
      <c r="N560" s="390"/>
      <c r="O560" s="390"/>
      <c r="P560" s="390"/>
      <c r="Q560" s="390"/>
      <c r="R560" s="390"/>
      <c r="S560" s="390"/>
      <c r="T560" s="390"/>
      <c r="U560" s="390"/>
    </row>
    <row r="561" spans="2:21" ht="15.75">
      <c r="B561" s="390"/>
      <c r="C561" s="390"/>
      <c r="D561" s="390"/>
      <c r="E561" s="390"/>
      <c r="F561" s="390"/>
      <c r="G561" s="390"/>
      <c r="H561" s="390"/>
      <c r="I561" s="390"/>
      <c r="J561" s="390"/>
      <c r="K561" s="390"/>
      <c r="L561" s="390"/>
      <c r="M561" s="390"/>
      <c r="N561" s="390"/>
      <c r="O561" s="390"/>
      <c r="P561" s="390"/>
      <c r="Q561" s="390"/>
      <c r="R561" s="390"/>
      <c r="S561" s="390"/>
      <c r="T561" s="390"/>
      <c r="U561" s="390"/>
    </row>
    <row r="562" spans="2:21" ht="15.75">
      <c r="B562" s="390"/>
      <c r="C562" s="390"/>
      <c r="D562" s="390"/>
      <c r="E562" s="390"/>
      <c r="F562" s="390"/>
      <c r="G562" s="390"/>
      <c r="H562" s="390"/>
      <c r="I562" s="390"/>
      <c r="J562" s="390"/>
      <c r="K562" s="390"/>
      <c r="L562" s="390"/>
      <c r="M562" s="390"/>
      <c r="N562" s="390"/>
      <c r="O562" s="390"/>
      <c r="P562" s="390"/>
      <c r="Q562" s="390"/>
      <c r="R562" s="390"/>
      <c r="S562" s="390"/>
      <c r="T562" s="390"/>
      <c r="U562" s="390"/>
    </row>
    <row r="563" spans="2:21" ht="15.75">
      <c r="B563" s="390"/>
      <c r="C563" s="390"/>
      <c r="D563" s="390"/>
      <c r="E563" s="390"/>
      <c r="F563" s="390"/>
      <c r="G563" s="390"/>
      <c r="H563" s="390"/>
      <c r="I563" s="390"/>
      <c r="J563" s="390"/>
      <c r="K563" s="390"/>
      <c r="L563" s="390"/>
      <c r="M563" s="390"/>
      <c r="N563" s="390"/>
      <c r="O563" s="390"/>
      <c r="P563" s="390"/>
      <c r="Q563" s="390"/>
      <c r="R563" s="390"/>
      <c r="S563" s="390"/>
      <c r="T563" s="390"/>
      <c r="U563" s="390"/>
    </row>
    <row r="564" spans="2:21" ht="15.75">
      <c r="B564" s="390"/>
      <c r="C564" s="390"/>
      <c r="D564" s="390"/>
      <c r="E564" s="390"/>
      <c r="F564" s="390"/>
      <c r="G564" s="390"/>
      <c r="H564" s="390"/>
      <c r="I564" s="390"/>
      <c r="J564" s="390"/>
      <c r="K564" s="390"/>
      <c r="L564" s="390"/>
      <c r="M564" s="390"/>
      <c r="N564" s="390"/>
      <c r="O564" s="390"/>
      <c r="P564" s="390"/>
      <c r="Q564" s="390"/>
      <c r="R564" s="390"/>
      <c r="S564" s="390"/>
      <c r="T564" s="390"/>
      <c r="U564" s="390"/>
    </row>
    <row r="565" spans="2:21" ht="15.75">
      <c r="B565" s="390"/>
      <c r="C565" s="390"/>
      <c r="D565" s="390"/>
      <c r="E565" s="390"/>
      <c r="F565" s="390"/>
      <c r="G565" s="390"/>
      <c r="H565" s="390"/>
      <c r="I565" s="390"/>
      <c r="J565" s="390"/>
      <c r="K565" s="390"/>
      <c r="L565" s="390"/>
      <c r="M565" s="390"/>
      <c r="N565" s="390"/>
      <c r="O565" s="390"/>
      <c r="P565" s="390"/>
      <c r="Q565" s="390"/>
      <c r="R565" s="390"/>
      <c r="S565" s="390"/>
      <c r="T565" s="390"/>
      <c r="U565" s="390"/>
    </row>
    <row r="566" spans="2:21" ht="15.75">
      <c r="B566" s="390"/>
      <c r="C566" s="390"/>
      <c r="D566" s="390"/>
      <c r="E566" s="390"/>
      <c r="F566" s="390"/>
      <c r="G566" s="390"/>
      <c r="H566" s="390"/>
      <c r="I566" s="390"/>
      <c r="J566" s="390"/>
      <c r="K566" s="390"/>
      <c r="L566" s="390"/>
      <c r="M566" s="390"/>
      <c r="N566" s="390"/>
      <c r="O566" s="390"/>
      <c r="P566" s="390"/>
      <c r="Q566" s="390"/>
      <c r="R566" s="390"/>
      <c r="S566" s="390"/>
      <c r="T566" s="390"/>
      <c r="U566" s="390"/>
    </row>
    <row r="567" spans="2:21" ht="15.75">
      <c r="B567" s="390"/>
      <c r="C567" s="390"/>
      <c r="D567" s="390"/>
      <c r="E567" s="390"/>
      <c r="F567" s="390"/>
      <c r="G567" s="390"/>
      <c r="H567" s="390"/>
      <c r="I567" s="390"/>
      <c r="J567" s="390"/>
      <c r="K567" s="390"/>
      <c r="L567" s="390"/>
      <c r="M567" s="390"/>
      <c r="N567" s="390"/>
      <c r="O567" s="390"/>
      <c r="P567" s="390"/>
      <c r="Q567" s="390"/>
      <c r="R567" s="390"/>
      <c r="S567" s="390"/>
      <c r="T567" s="390"/>
      <c r="U567" s="390"/>
    </row>
    <row r="568" spans="2:21" ht="15.75">
      <c r="B568" s="390"/>
      <c r="C568" s="390"/>
      <c r="D568" s="390"/>
      <c r="E568" s="390"/>
      <c r="F568" s="390"/>
      <c r="G568" s="390"/>
      <c r="H568" s="390"/>
      <c r="I568" s="390"/>
      <c r="J568" s="390"/>
      <c r="K568" s="390"/>
      <c r="L568" s="390"/>
      <c r="M568" s="390"/>
      <c r="N568" s="390"/>
      <c r="O568" s="390"/>
      <c r="P568" s="390"/>
      <c r="Q568" s="390"/>
      <c r="R568" s="390"/>
      <c r="S568" s="390"/>
      <c r="T568" s="390"/>
      <c r="U568" s="390"/>
    </row>
    <row r="569" spans="2:21" ht="15.75">
      <c r="B569" s="390"/>
      <c r="C569" s="390"/>
      <c r="D569" s="390"/>
      <c r="E569" s="390"/>
      <c r="F569" s="390"/>
      <c r="G569" s="390"/>
      <c r="H569" s="390"/>
      <c r="I569" s="390"/>
      <c r="J569" s="390"/>
      <c r="K569" s="390"/>
      <c r="L569" s="390"/>
      <c r="M569" s="390"/>
      <c r="N569" s="390"/>
      <c r="O569" s="390"/>
      <c r="P569" s="390"/>
      <c r="Q569" s="390"/>
      <c r="R569" s="390"/>
      <c r="S569" s="390"/>
      <c r="T569" s="390"/>
      <c r="U569" s="390"/>
    </row>
    <row r="570" spans="2:21" ht="15.75">
      <c r="B570" s="390"/>
      <c r="C570" s="390"/>
      <c r="D570" s="390"/>
      <c r="E570" s="390"/>
      <c r="F570" s="390"/>
      <c r="G570" s="390"/>
      <c r="H570" s="390"/>
      <c r="I570" s="390"/>
      <c r="J570" s="390"/>
      <c r="K570" s="390"/>
      <c r="L570" s="390"/>
      <c r="M570" s="390"/>
      <c r="N570" s="390"/>
      <c r="O570" s="390"/>
      <c r="P570" s="390"/>
      <c r="Q570" s="390"/>
      <c r="R570" s="390"/>
      <c r="S570" s="390"/>
      <c r="T570" s="390"/>
      <c r="U570" s="390"/>
    </row>
    <row r="571" spans="2:21" ht="15.75">
      <c r="B571" s="390"/>
      <c r="C571" s="390"/>
      <c r="D571" s="390"/>
      <c r="E571" s="390"/>
      <c r="F571" s="390"/>
      <c r="G571" s="390"/>
      <c r="H571" s="390"/>
      <c r="I571" s="390"/>
      <c r="J571" s="390"/>
      <c r="K571" s="390"/>
      <c r="L571" s="390"/>
      <c r="M571" s="390"/>
      <c r="N571" s="390"/>
      <c r="O571" s="390"/>
      <c r="P571" s="390"/>
      <c r="Q571" s="390"/>
      <c r="R571" s="390"/>
      <c r="S571" s="390"/>
      <c r="T571" s="390"/>
      <c r="U571" s="390"/>
    </row>
    <row r="572" spans="2:21" ht="15.75">
      <c r="B572" s="390"/>
      <c r="C572" s="390"/>
      <c r="D572" s="390"/>
      <c r="E572" s="390"/>
      <c r="F572" s="390"/>
      <c r="G572" s="390"/>
      <c r="H572" s="390"/>
      <c r="I572" s="390"/>
      <c r="J572" s="390"/>
      <c r="K572" s="390"/>
      <c r="L572" s="390"/>
      <c r="M572" s="390"/>
      <c r="N572" s="390"/>
      <c r="O572" s="390"/>
      <c r="P572" s="390"/>
      <c r="Q572" s="390"/>
      <c r="R572" s="390"/>
      <c r="S572" s="390"/>
      <c r="T572" s="390"/>
      <c r="U572" s="390"/>
    </row>
    <row r="573" spans="2:21" ht="15.75">
      <c r="B573" s="390"/>
      <c r="C573" s="390"/>
      <c r="D573" s="390"/>
      <c r="E573" s="390"/>
      <c r="F573" s="390"/>
      <c r="G573" s="390"/>
      <c r="H573" s="390"/>
      <c r="I573" s="390"/>
      <c r="J573" s="390"/>
      <c r="K573" s="390"/>
      <c r="L573" s="390"/>
      <c r="M573" s="390"/>
      <c r="N573" s="390"/>
      <c r="O573" s="390"/>
      <c r="P573" s="390"/>
      <c r="Q573" s="390"/>
      <c r="R573" s="390"/>
      <c r="S573" s="390"/>
      <c r="T573" s="390"/>
      <c r="U573" s="390"/>
    </row>
    <row r="574" spans="2:21" ht="15.75">
      <c r="B574" s="390"/>
      <c r="C574" s="390"/>
      <c r="D574" s="390"/>
      <c r="E574" s="390"/>
      <c r="F574" s="390"/>
      <c r="G574" s="390"/>
      <c r="H574" s="390"/>
      <c r="I574" s="390"/>
      <c r="J574" s="390"/>
      <c r="K574" s="390"/>
      <c r="L574" s="390"/>
      <c r="M574" s="390"/>
      <c r="N574" s="390"/>
      <c r="O574" s="390"/>
      <c r="P574" s="390"/>
      <c r="Q574" s="390"/>
      <c r="R574" s="390"/>
      <c r="S574" s="390"/>
      <c r="T574" s="390"/>
      <c r="U574" s="390"/>
    </row>
    <row r="575" spans="2:21" ht="15.75">
      <c r="B575" s="390"/>
      <c r="C575" s="390"/>
      <c r="D575" s="390"/>
      <c r="E575" s="390"/>
      <c r="F575" s="390"/>
      <c r="G575" s="390"/>
      <c r="H575" s="390"/>
      <c r="I575" s="390"/>
      <c r="J575" s="390"/>
      <c r="K575" s="390"/>
      <c r="L575" s="390"/>
      <c r="M575" s="390"/>
      <c r="N575" s="390"/>
      <c r="O575" s="390"/>
      <c r="P575" s="390"/>
      <c r="Q575" s="390"/>
      <c r="R575" s="390"/>
      <c r="S575" s="390"/>
      <c r="T575" s="390"/>
      <c r="U575" s="390"/>
    </row>
    <row r="576" spans="2:21" ht="15.75">
      <c r="B576" s="390"/>
      <c r="C576" s="390"/>
      <c r="D576" s="390"/>
      <c r="E576" s="390"/>
      <c r="F576" s="390"/>
      <c r="G576" s="390"/>
      <c r="H576" s="390"/>
      <c r="I576" s="390"/>
      <c r="J576" s="390"/>
      <c r="K576" s="390"/>
      <c r="L576" s="390"/>
      <c r="M576" s="390"/>
      <c r="N576" s="390"/>
      <c r="O576" s="390"/>
      <c r="P576" s="390"/>
      <c r="Q576" s="390"/>
      <c r="R576" s="390"/>
      <c r="S576" s="390"/>
      <c r="T576" s="390"/>
      <c r="U576" s="390"/>
    </row>
    <row r="577" spans="2:21" ht="15.75">
      <c r="B577" s="390"/>
      <c r="C577" s="390"/>
      <c r="D577" s="390"/>
      <c r="E577" s="390"/>
      <c r="F577" s="390"/>
      <c r="G577" s="390"/>
      <c r="H577" s="390"/>
      <c r="I577" s="390"/>
      <c r="J577" s="390"/>
      <c r="K577" s="390"/>
      <c r="L577" s="390"/>
      <c r="M577" s="390"/>
      <c r="N577" s="390"/>
      <c r="O577" s="390"/>
      <c r="P577" s="390"/>
      <c r="Q577" s="390"/>
      <c r="R577" s="390"/>
      <c r="S577" s="390"/>
      <c r="T577" s="390"/>
      <c r="U577" s="390"/>
    </row>
    <row r="578" spans="2:21" ht="15.75">
      <c r="B578" s="390"/>
      <c r="C578" s="390"/>
      <c r="D578" s="390"/>
      <c r="E578" s="390"/>
      <c r="F578" s="390"/>
      <c r="G578" s="390"/>
      <c r="H578" s="390"/>
      <c r="I578" s="390"/>
      <c r="J578" s="390"/>
      <c r="K578" s="390"/>
      <c r="L578" s="390"/>
      <c r="M578" s="390"/>
      <c r="N578" s="390"/>
      <c r="O578" s="390"/>
      <c r="P578" s="390"/>
      <c r="Q578" s="390"/>
      <c r="R578" s="390"/>
      <c r="S578" s="390"/>
      <c r="T578" s="390"/>
      <c r="U578" s="390"/>
    </row>
    <row r="579" spans="2:21" ht="15.75">
      <c r="B579" s="390"/>
      <c r="C579" s="390"/>
      <c r="D579" s="390"/>
      <c r="E579" s="390"/>
      <c r="F579" s="390"/>
      <c r="G579" s="390"/>
      <c r="H579" s="390"/>
      <c r="I579" s="390"/>
      <c r="J579" s="390"/>
      <c r="K579" s="390"/>
      <c r="L579" s="390"/>
      <c r="M579" s="390"/>
      <c r="N579" s="390"/>
      <c r="O579" s="390"/>
      <c r="P579" s="390"/>
      <c r="Q579" s="390"/>
      <c r="R579" s="390"/>
      <c r="S579" s="390"/>
      <c r="T579" s="390"/>
      <c r="U579" s="390"/>
    </row>
    <row r="580" spans="2:21" ht="15.75">
      <c r="B580" s="390"/>
      <c r="C580" s="390"/>
      <c r="D580" s="390"/>
      <c r="E580" s="390"/>
      <c r="F580" s="390"/>
      <c r="G580" s="390"/>
      <c r="H580" s="390"/>
      <c r="I580" s="390"/>
      <c r="J580" s="390"/>
      <c r="K580" s="390"/>
      <c r="L580" s="390"/>
      <c r="M580" s="390"/>
      <c r="N580" s="390"/>
      <c r="O580" s="390"/>
      <c r="P580" s="390"/>
      <c r="Q580" s="390"/>
      <c r="R580" s="390"/>
      <c r="S580" s="390"/>
      <c r="T580" s="390"/>
      <c r="U580" s="390"/>
    </row>
    <row r="581" spans="2:21" ht="15.75">
      <c r="B581" s="390"/>
      <c r="C581" s="390"/>
      <c r="D581" s="390"/>
      <c r="E581" s="390"/>
      <c r="F581" s="390"/>
      <c r="G581" s="390"/>
      <c r="H581" s="390"/>
      <c r="I581" s="390"/>
      <c r="J581" s="390"/>
      <c r="K581" s="390"/>
      <c r="L581" s="390"/>
      <c r="M581" s="390"/>
      <c r="N581" s="390"/>
      <c r="O581" s="390"/>
      <c r="P581" s="390"/>
      <c r="Q581" s="390"/>
      <c r="R581" s="390"/>
      <c r="S581" s="390"/>
      <c r="T581" s="390"/>
      <c r="U581" s="390"/>
    </row>
    <row r="582" spans="2:21" ht="15.75">
      <c r="B582" s="390"/>
      <c r="C582" s="390"/>
      <c r="D582" s="390"/>
      <c r="E582" s="390"/>
      <c r="F582" s="390"/>
      <c r="G582" s="390"/>
      <c r="H582" s="390"/>
      <c r="I582" s="390"/>
      <c r="J582" s="390"/>
      <c r="K582" s="390"/>
      <c r="L582" s="390"/>
      <c r="M582" s="390"/>
      <c r="N582" s="390"/>
      <c r="O582" s="390"/>
      <c r="P582" s="390"/>
      <c r="Q582" s="390"/>
      <c r="R582" s="390"/>
      <c r="S582" s="390"/>
      <c r="T582" s="390"/>
      <c r="U582" s="390"/>
    </row>
    <row r="583" spans="2:21" ht="15.75">
      <c r="B583" s="390"/>
      <c r="C583" s="390"/>
      <c r="D583" s="390"/>
      <c r="E583" s="390"/>
      <c r="F583" s="390"/>
      <c r="G583" s="390"/>
      <c r="H583" s="390"/>
      <c r="I583" s="390"/>
      <c r="J583" s="390"/>
      <c r="K583" s="390"/>
      <c r="L583" s="390"/>
      <c r="M583" s="390"/>
      <c r="N583" s="390"/>
      <c r="O583" s="390"/>
      <c r="P583" s="390"/>
      <c r="Q583" s="390"/>
      <c r="R583" s="390"/>
      <c r="S583" s="390"/>
      <c r="T583" s="390"/>
      <c r="U583" s="390"/>
    </row>
    <row r="584" spans="2:21" ht="15.75">
      <c r="B584" s="390"/>
      <c r="C584" s="390"/>
      <c r="D584" s="390"/>
      <c r="E584" s="390"/>
      <c r="F584" s="390"/>
      <c r="G584" s="390"/>
      <c r="H584" s="390"/>
      <c r="I584" s="390"/>
      <c r="J584" s="390"/>
      <c r="K584" s="390"/>
      <c r="L584" s="390"/>
      <c r="M584" s="390"/>
      <c r="N584" s="390"/>
      <c r="O584" s="390"/>
      <c r="P584" s="390"/>
      <c r="Q584" s="390"/>
      <c r="R584" s="390"/>
      <c r="S584" s="390"/>
      <c r="T584" s="390"/>
      <c r="U584" s="390"/>
    </row>
    <row r="585" spans="2:21" ht="15.75">
      <c r="B585" s="390"/>
      <c r="C585" s="390"/>
      <c r="D585" s="390"/>
      <c r="E585" s="390"/>
      <c r="F585" s="390"/>
      <c r="G585" s="390"/>
      <c r="H585" s="390"/>
      <c r="I585" s="390"/>
      <c r="J585" s="390"/>
      <c r="K585" s="390"/>
      <c r="L585" s="390"/>
      <c r="M585" s="390"/>
      <c r="N585" s="390"/>
      <c r="O585" s="390"/>
      <c r="P585" s="390"/>
      <c r="Q585" s="390"/>
      <c r="R585" s="390"/>
      <c r="S585" s="390"/>
      <c r="T585" s="390"/>
      <c r="U585" s="390"/>
    </row>
    <row r="586" spans="2:21" ht="15.75">
      <c r="B586" s="390"/>
      <c r="C586" s="390"/>
      <c r="D586" s="390"/>
      <c r="E586" s="390"/>
      <c r="F586" s="390"/>
      <c r="G586" s="390"/>
      <c r="H586" s="390"/>
      <c r="I586" s="390"/>
      <c r="J586" s="390"/>
      <c r="K586" s="390"/>
      <c r="L586" s="390"/>
      <c r="M586" s="390"/>
      <c r="N586" s="390"/>
      <c r="O586" s="390"/>
      <c r="P586" s="390"/>
      <c r="Q586" s="390"/>
      <c r="R586" s="390"/>
      <c r="S586" s="390"/>
      <c r="T586" s="390"/>
      <c r="U586" s="390"/>
    </row>
    <row r="587" spans="2:21" ht="15.75">
      <c r="B587" s="390"/>
      <c r="C587" s="390"/>
      <c r="D587" s="390"/>
      <c r="E587" s="390"/>
      <c r="F587" s="390"/>
      <c r="G587" s="390"/>
      <c r="H587" s="390"/>
      <c r="I587" s="390"/>
      <c r="J587" s="390"/>
      <c r="K587" s="390"/>
      <c r="L587" s="390"/>
      <c r="M587" s="390"/>
      <c r="N587" s="390"/>
      <c r="O587" s="390"/>
      <c r="P587" s="390"/>
      <c r="Q587" s="390"/>
      <c r="R587" s="390"/>
      <c r="S587" s="390"/>
      <c r="T587" s="390"/>
      <c r="U587" s="390"/>
    </row>
    <row r="588" spans="2:21" ht="15.75">
      <c r="B588" s="390"/>
      <c r="C588" s="390"/>
      <c r="D588" s="390"/>
      <c r="E588" s="390"/>
      <c r="F588" s="390"/>
      <c r="G588" s="390"/>
      <c r="H588" s="390"/>
      <c r="I588" s="390"/>
      <c r="J588" s="390"/>
      <c r="K588" s="390"/>
      <c r="L588" s="390"/>
      <c r="M588" s="390"/>
      <c r="N588" s="390"/>
      <c r="O588" s="390"/>
      <c r="P588" s="390"/>
      <c r="Q588" s="390"/>
      <c r="R588" s="390"/>
      <c r="S588" s="390"/>
      <c r="T588" s="390"/>
      <c r="U588" s="390"/>
    </row>
    <row r="589" spans="2:21" ht="15.75">
      <c r="B589" s="390"/>
      <c r="C589" s="390"/>
      <c r="D589" s="390"/>
      <c r="E589" s="390"/>
      <c r="F589" s="390"/>
      <c r="G589" s="390"/>
      <c r="H589" s="390"/>
      <c r="I589" s="390"/>
      <c r="J589" s="390"/>
      <c r="K589" s="390"/>
      <c r="L589" s="390"/>
      <c r="M589" s="390"/>
      <c r="N589" s="390"/>
      <c r="O589" s="390"/>
      <c r="P589" s="390"/>
      <c r="Q589" s="390"/>
      <c r="R589" s="390"/>
      <c r="S589" s="390"/>
      <c r="T589" s="390"/>
      <c r="U589" s="390"/>
    </row>
    <row r="590" spans="2:21" ht="15.75">
      <c r="B590" s="390"/>
      <c r="C590" s="390"/>
      <c r="D590" s="390"/>
      <c r="E590" s="390"/>
      <c r="F590" s="390"/>
      <c r="G590" s="390"/>
      <c r="H590" s="390"/>
      <c r="I590" s="390"/>
      <c r="J590" s="390"/>
      <c r="K590" s="390"/>
      <c r="L590" s="390"/>
      <c r="M590" s="390"/>
      <c r="N590" s="390"/>
      <c r="O590" s="390"/>
      <c r="P590" s="390"/>
      <c r="Q590" s="390"/>
      <c r="R590" s="390"/>
      <c r="S590" s="390"/>
      <c r="T590" s="390"/>
      <c r="U590" s="390"/>
    </row>
    <row r="591" spans="2:21" ht="15.75">
      <c r="B591" s="390"/>
      <c r="C591" s="390"/>
      <c r="D591" s="390"/>
      <c r="E591" s="390"/>
      <c r="F591" s="390"/>
      <c r="G591" s="390"/>
      <c r="H591" s="390"/>
      <c r="I591" s="390"/>
      <c r="J591" s="390"/>
      <c r="K591" s="390"/>
      <c r="L591" s="390"/>
      <c r="M591" s="390"/>
      <c r="N591" s="390"/>
      <c r="O591" s="390"/>
      <c r="P591" s="390"/>
      <c r="Q591" s="390"/>
      <c r="R591" s="390"/>
      <c r="S591" s="390"/>
      <c r="T591" s="390"/>
      <c r="U591" s="390"/>
    </row>
    <row r="592" spans="2:21" ht="15.75">
      <c r="B592" s="390"/>
      <c r="C592" s="390"/>
      <c r="D592" s="390"/>
      <c r="E592" s="390"/>
      <c r="F592" s="390"/>
      <c r="G592" s="390"/>
      <c r="H592" s="390"/>
      <c r="I592" s="390"/>
      <c r="J592" s="390"/>
      <c r="K592" s="390"/>
      <c r="L592" s="390"/>
      <c r="M592" s="390"/>
      <c r="N592" s="390"/>
      <c r="O592" s="390"/>
      <c r="P592" s="390"/>
      <c r="Q592" s="390"/>
      <c r="R592" s="390"/>
      <c r="S592" s="390"/>
      <c r="T592" s="390"/>
      <c r="U592" s="390"/>
    </row>
    <row r="593" spans="2:21" ht="15.75">
      <c r="B593" s="390"/>
      <c r="C593" s="390"/>
      <c r="D593" s="390"/>
      <c r="E593" s="390"/>
      <c r="F593" s="390"/>
      <c r="G593" s="390"/>
      <c r="H593" s="390"/>
      <c r="I593" s="390"/>
      <c r="J593" s="390"/>
      <c r="K593" s="390"/>
      <c r="L593" s="390"/>
      <c r="M593" s="390"/>
      <c r="N593" s="390"/>
      <c r="O593" s="390"/>
      <c r="P593" s="390"/>
      <c r="Q593" s="390"/>
      <c r="R593" s="390"/>
      <c r="S593" s="390"/>
      <c r="T593" s="390"/>
      <c r="U593" s="390"/>
    </row>
    <row r="594" spans="2:21" ht="15.75">
      <c r="B594" s="390"/>
      <c r="C594" s="390"/>
      <c r="D594" s="390"/>
      <c r="E594" s="390"/>
      <c r="F594" s="390"/>
      <c r="G594" s="390"/>
      <c r="H594" s="390"/>
      <c r="I594" s="390"/>
      <c r="J594" s="390"/>
      <c r="K594" s="390"/>
      <c r="L594" s="390"/>
      <c r="M594" s="390"/>
      <c r="N594" s="390"/>
      <c r="O594" s="390"/>
      <c r="P594" s="390"/>
      <c r="Q594" s="390"/>
      <c r="R594" s="390"/>
      <c r="S594" s="390"/>
      <c r="T594" s="390"/>
      <c r="U594" s="390"/>
    </row>
    <row r="595" spans="2:21" ht="15.75">
      <c r="B595" s="390"/>
      <c r="C595" s="390"/>
      <c r="D595" s="390"/>
      <c r="E595" s="390"/>
      <c r="F595" s="390"/>
      <c r="G595" s="390"/>
      <c r="H595" s="390"/>
      <c r="I595" s="390"/>
      <c r="J595" s="390"/>
      <c r="K595" s="390"/>
      <c r="L595" s="390"/>
      <c r="M595" s="390"/>
      <c r="N595" s="390"/>
      <c r="O595" s="390"/>
      <c r="P595" s="390"/>
      <c r="Q595" s="390"/>
      <c r="R595" s="390"/>
      <c r="S595" s="390"/>
      <c r="T595" s="390"/>
      <c r="U595" s="390"/>
    </row>
    <row r="596" spans="2:21" ht="15.75">
      <c r="B596" s="390"/>
      <c r="C596" s="390"/>
      <c r="D596" s="390"/>
      <c r="E596" s="390"/>
      <c r="F596" s="390"/>
      <c r="G596" s="390"/>
      <c r="H596" s="390"/>
      <c r="I596" s="390"/>
      <c r="J596" s="390"/>
      <c r="K596" s="390"/>
      <c r="L596" s="390"/>
      <c r="M596" s="390"/>
      <c r="N596" s="390"/>
      <c r="O596" s="390"/>
      <c r="P596" s="390"/>
      <c r="Q596" s="390"/>
      <c r="R596" s="390"/>
      <c r="S596" s="390"/>
      <c r="T596" s="390"/>
      <c r="U596" s="390"/>
    </row>
    <row r="597" spans="2:21" ht="15.75">
      <c r="B597" s="390"/>
      <c r="C597" s="390"/>
      <c r="D597" s="390"/>
      <c r="E597" s="390"/>
      <c r="F597" s="390"/>
      <c r="G597" s="390"/>
      <c r="H597" s="390"/>
      <c r="I597" s="390"/>
      <c r="J597" s="390"/>
      <c r="K597" s="390"/>
      <c r="L597" s="390"/>
      <c r="M597" s="390"/>
      <c r="N597" s="390"/>
      <c r="O597" s="390"/>
      <c r="P597" s="390"/>
      <c r="Q597" s="390"/>
      <c r="R597" s="390"/>
      <c r="S597" s="390"/>
      <c r="T597" s="390"/>
      <c r="U597" s="390"/>
    </row>
    <row r="598" spans="2:21" ht="15.75">
      <c r="B598" s="390"/>
      <c r="C598" s="390"/>
      <c r="D598" s="390"/>
      <c r="E598" s="390"/>
      <c r="F598" s="390"/>
      <c r="G598" s="390"/>
      <c r="H598" s="390"/>
      <c r="I598" s="390"/>
      <c r="J598" s="390"/>
      <c r="K598" s="390"/>
      <c r="L598" s="390"/>
      <c r="M598" s="390"/>
      <c r="N598" s="390"/>
      <c r="O598" s="390"/>
      <c r="P598" s="390"/>
      <c r="Q598" s="390"/>
      <c r="R598" s="390"/>
      <c r="S598" s="390"/>
      <c r="T598" s="390"/>
      <c r="U598" s="390"/>
    </row>
    <row r="599" spans="2:21" ht="15.75">
      <c r="B599" s="390"/>
      <c r="C599" s="390"/>
      <c r="D599" s="390"/>
      <c r="E599" s="390"/>
      <c r="F599" s="390"/>
      <c r="G599" s="390"/>
      <c r="H599" s="390"/>
      <c r="I599" s="390"/>
      <c r="J599" s="390"/>
      <c r="K599" s="390"/>
      <c r="L599" s="390"/>
      <c r="M599" s="390"/>
      <c r="N599" s="390"/>
      <c r="O599" s="390"/>
      <c r="P599" s="390"/>
      <c r="Q599" s="390"/>
      <c r="R599" s="390"/>
      <c r="S599" s="390"/>
      <c r="T599" s="390"/>
      <c r="U599" s="390"/>
    </row>
    <row r="600" spans="2:21" ht="15.75">
      <c r="B600" s="390"/>
      <c r="C600" s="390"/>
      <c r="D600" s="390"/>
      <c r="E600" s="390"/>
      <c r="F600" s="390"/>
      <c r="G600" s="390"/>
      <c r="H600" s="390"/>
      <c r="I600" s="390"/>
      <c r="J600" s="390"/>
      <c r="K600" s="390"/>
      <c r="L600" s="390"/>
      <c r="M600" s="390"/>
      <c r="N600" s="390"/>
      <c r="O600" s="390"/>
      <c r="P600" s="390"/>
      <c r="Q600" s="390"/>
      <c r="R600" s="390"/>
      <c r="S600" s="390"/>
      <c r="T600" s="390"/>
      <c r="U600" s="390"/>
    </row>
    <row r="601" spans="2:21" ht="15.75">
      <c r="B601" s="390"/>
      <c r="C601" s="390"/>
      <c r="D601" s="390"/>
      <c r="E601" s="390"/>
      <c r="F601" s="390"/>
      <c r="G601" s="390"/>
      <c r="H601" s="390"/>
      <c r="I601" s="390"/>
      <c r="J601" s="390"/>
      <c r="K601" s="390"/>
      <c r="L601" s="390"/>
      <c r="M601" s="390"/>
      <c r="N601" s="390"/>
      <c r="O601" s="390"/>
      <c r="P601" s="390"/>
      <c r="Q601" s="390"/>
      <c r="R601" s="390"/>
      <c r="S601" s="390"/>
      <c r="T601" s="390"/>
      <c r="U601" s="390"/>
    </row>
    <row r="602" spans="2:21" ht="15.75">
      <c r="B602" s="390"/>
      <c r="C602" s="390"/>
      <c r="D602" s="390"/>
      <c r="E602" s="390"/>
      <c r="F602" s="390"/>
      <c r="G602" s="390"/>
      <c r="H602" s="390"/>
      <c r="I602" s="390"/>
      <c r="J602" s="390"/>
      <c r="K602" s="390"/>
      <c r="L602" s="390"/>
      <c r="M602" s="390"/>
      <c r="N602" s="390"/>
      <c r="O602" s="390"/>
      <c r="P602" s="390"/>
      <c r="Q602" s="390"/>
      <c r="R602" s="390"/>
      <c r="S602" s="390"/>
      <c r="T602" s="390"/>
      <c r="U602" s="390"/>
    </row>
    <row r="603" spans="2:21" ht="15.75">
      <c r="B603" s="390"/>
      <c r="C603" s="390"/>
      <c r="D603" s="390"/>
      <c r="E603" s="390"/>
      <c r="F603" s="390"/>
      <c r="G603" s="390"/>
      <c r="H603" s="390"/>
      <c r="I603" s="390"/>
      <c r="J603" s="390"/>
      <c r="K603" s="390"/>
      <c r="L603" s="390"/>
      <c r="M603" s="390"/>
      <c r="N603" s="390"/>
      <c r="O603" s="390"/>
      <c r="P603" s="390"/>
      <c r="Q603" s="390"/>
      <c r="R603" s="390"/>
      <c r="S603" s="390"/>
      <c r="T603" s="390"/>
      <c r="U603" s="390"/>
    </row>
    <row r="604" spans="2:21" ht="15.75">
      <c r="B604" s="390"/>
      <c r="C604" s="390"/>
      <c r="D604" s="390"/>
      <c r="E604" s="390"/>
      <c r="F604" s="390"/>
      <c r="G604" s="390"/>
      <c r="H604" s="390"/>
      <c r="I604" s="390"/>
      <c r="J604" s="390"/>
      <c r="K604" s="390"/>
      <c r="L604" s="390"/>
      <c r="M604" s="390"/>
      <c r="N604" s="390"/>
      <c r="O604" s="390"/>
      <c r="P604" s="390"/>
      <c r="Q604" s="390"/>
      <c r="R604" s="390"/>
      <c r="S604" s="390"/>
      <c r="T604" s="390"/>
      <c r="U604" s="390"/>
    </row>
    <row r="605" spans="2:21" ht="15.75">
      <c r="B605" s="390"/>
      <c r="C605" s="390"/>
      <c r="D605" s="390"/>
      <c r="E605" s="390"/>
      <c r="F605" s="390"/>
      <c r="G605" s="390"/>
      <c r="H605" s="390"/>
      <c r="I605" s="390"/>
      <c r="J605" s="390"/>
      <c r="K605" s="390"/>
      <c r="L605" s="390"/>
      <c r="M605" s="390"/>
      <c r="N605" s="390"/>
      <c r="O605" s="390"/>
      <c r="P605" s="390"/>
      <c r="Q605" s="390"/>
      <c r="R605" s="390"/>
      <c r="S605" s="390"/>
      <c r="T605" s="390"/>
      <c r="U605" s="390"/>
    </row>
    <row r="606" spans="2:21" ht="15.75">
      <c r="B606" s="390"/>
      <c r="C606" s="390"/>
      <c r="D606" s="390"/>
      <c r="E606" s="390"/>
      <c r="F606" s="390"/>
      <c r="G606" s="390"/>
      <c r="H606" s="390"/>
      <c r="I606" s="390"/>
      <c r="J606" s="390"/>
      <c r="K606" s="390"/>
      <c r="L606" s="390"/>
      <c r="M606" s="390"/>
      <c r="N606" s="390"/>
      <c r="O606" s="390"/>
      <c r="P606" s="390"/>
      <c r="Q606" s="390"/>
      <c r="R606" s="390"/>
      <c r="S606" s="390"/>
      <c r="T606" s="390"/>
      <c r="U606" s="390"/>
    </row>
    <row r="607" spans="2:21" ht="15.75">
      <c r="B607" s="390"/>
      <c r="C607" s="390"/>
      <c r="D607" s="390"/>
      <c r="E607" s="390"/>
      <c r="F607" s="390"/>
      <c r="G607" s="390"/>
      <c r="H607" s="390"/>
      <c r="I607" s="390"/>
      <c r="J607" s="390"/>
      <c r="K607" s="390"/>
      <c r="L607" s="390"/>
      <c r="M607" s="390"/>
      <c r="N607" s="390"/>
      <c r="O607" s="390"/>
      <c r="P607" s="390"/>
      <c r="Q607" s="390"/>
      <c r="R607" s="390"/>
      <c r="S607" s="390"/>
      <c r="T607" s="390"/>
      <c r="U607" s="390"/>
    </row>
    <row r="608" spans="2:21" ht="15.75">
      <c r="B608" s="390"/>
      <c r="C608" s="390"/>
      <c r="D608" s="390"/>
      <c r="E608" s="390"/>
      <c r="F608" s="390"/>
      <c r="G608" s="390"/>
      <c r="H608" s="390"/>
      <c r="I608" s="390"/>
      <c r="J608" s="390"/>
      <c r="K608" s="390"/>
      <c r="L608" s="390"/>
      <c r="M608" s="390"/>
      <c r="N608" s="390"/>
      <c r="O608" s="390"/>
      <c r="P608" s="390"/>
      <c r="Q608" s="390"/>
      <c r="R608" s="390"/>
      <c r="S608" s="390"/>
      <c r="T608" s="390"/>
      <c r="U608" s="390"/>
    </row>
    <row r="609" spans="2:21" ht="15.75">
      <c r="B609" s="390"/>
      <c r="C609" s="390"/>
      <c r="D609" s="390"/>
      <c r="E609" s="390"/>
      <c r="F609" s="390"/>
      <c r="G609" s="390"/>
      <c r="H609" s="390"/>
      <c r="I609" s="390"/>
      <c r="J609" s="390"/>
      <c r="K609" s="390"/>
      <c r="L609" s="390"/>
      <c r="M609" s="390"/>
      <c r="N609" s="390"/>
      <c r="O609" s="390"/>
      <c r="P609" s="390"/>
      <c r="Q609" s="390"/>
      <c r="R609" s="390"/>
      <c r="S609" s="390"/>
      <c r="T609" s="390"/>
      <c r="U609" s="390"/>
    </row>
    <row r="610" spans="2:21" ht="15.75">
      <c r="B610" s="390"/>
      <c r="C610" s="390"/>
      <c r="D610" s="390"/>
      <c r="E610" s="390"/>
      <c r="F610" s="390"/>
      <c r="G610" s="390"/>
      <c r="H610" s="390"/>
      <c r="I610" s="390"/>
      <c r="J610" s="390"/>
      <c r="K610" s="390"/>
      <c r="L610" s="390"/>
      <c r="M610" s="390"/>
      <c r="N610" s="390"/>
      <c r="O610" s="390"/>
      <c r="P610" s="390"/>
      <c r="Q610" s="390"/>
      <c r="R610" s="390"/>
      <c r="S610" s="390"/>
      <c r="T610" s="390"/>
      <c r="U610" s="390"/>
    </row>
    <row r="611" spans="2:21" ht="15.75">
      <c r="B611" s="390"/>
      <c r="C611" s="390"/>
      <c r="D611" s="390"/>
      <c r="E611" s="390"/>
      <c r="F611" s="390"/>
      <c r="G611" s="390"/>
      <c r="H611" s="390"/>
      <c r="I611" s="390"/>
      <c r="J611" s="390"/>
      <c r="K611" s="390"/>
      <c r="L611" s="390"/>
      <c r="M611" s="390"/>
      <c r="N611" s="390"/>
      <c r="O611" s="390"/>
      <c r="P611" s="390"/>
      <c r="Q611" s="390"/>
      <c r="R611" s="390"/>
      <c r="S611" s="390"/>
      <c r="T611" s="390"/>
      <c r="U611" s="390"/>
    </row>
    <row r="612" spans="2:21" ht="15.75">
      <c r="B612" s="390"/>
      <c r="C612" s="390"/>
      <c r="D612" s="390"/>
      <c r="E612" s="390"/>
      <c r="F612" s="390"/>
      <c r="G612" s="390"/>
      <c r="H612" s="390"/>
      <c r="I612" s="390"/>
      <c r="J612" s="390"/>
      <c r="K612" s="390"/>
      <c r="L612" s="390"/>
      <c r="M612" s="390"/>
      <c r="N612" s="390"/>
      <c r="O612" s="390"/>
      <c r="P612" s="390"/>
      <c r="Q612" s="390"/>
      <c r="R612" s="390"/>
      <c r="S612" s="390"/>
      <c r="T612" s="390"/>
      <c r="U612" s="390"/>
    </row>
    <row r="613" spans="2:21" ht="15.75">
      <c r="B613" s="390"/>
      <c r="C613" s="390"/>
      <c r="D613" s="390"/>
      <c r="E613" s="390"/>
      <c r="F613" s="390"/>
      <c r="G613" s="390"/>
      <c r="H613" s="390"/>
      <c r="I613" s="390"/>
      <c r="J613" s="390"/>
      <c r="K613" s="390"/>
      <c r="L613" s="390"/>
      <c r="M613" s="390"/>
      <c r="N613" s="390"/>
      <c r="O613" s="390"/>
      <c r="P613" s="390"/>
      <c r="Q613" s="390"/>
      <c r="R613" s="390"/>
      <c r="S613" s="390"/>
      <c r="T613" s="390"/>
      <c r="U613" s="390"/>
    </row>
    <row r="614" spans="2:21" ht="15.75">
      <c r="B614" s="390"/>
      <c r="C614" s="390"/>
      <c r="D614" s="390"/>
      <c r="E614" s="390"/>
      <c r="F614" s="390"/>
      <c r="G614" s="390"/>
      <c r="H614" s="390"/>
      <c r="I614" s="390"/>
      <c r="J614" s="390"/>
      <c r="K614" s="390"/>
      <c r="L614" s="390"/>
      <c r="M614" s="390"/>
      <c r="N614" s="390"/>
      <c r="O614" s="390"/>
      <c r="P614" s="390"/>
      <c r="Q614" s="390"/>
      <c r="R614" s="390"/>
      <c r="S614" s="390"/>
      <c r="T614" s="390"/>
      <c r="U614" s="390"/>
    </row>
    <row r="615" spans="2:21" ht="15.75">
      <c r="B615" s="390"/>
      <c r="C615" s="390"/>
      <c r="D615" s="390"/>
      <c r="E615" s="390"/>
      <c r="F615" s="390"/>
      <c r="G615" s="390"/>
      <c r="H615" s="390"/>
      <c r="I615" s="390"/>
      <c r="J615" s="390"/>
      <c r="K615" s="390"/>
      <c r="L615" s="390"/>
      <c r="M615" s="390"/>
      <c r="N615" s="390"/>
      <c r="O615" s="390"/>
      <c r="P615" s="390"/>
      <c r="Q615" s="390"/>
      <c r="R615" s="390"/>
      <c r="S615" s="390"/>
      <c r="T615" s="390"/>
      <c r="U615" s="390"/>
    </row>
    <row r="616" spans="2:21" ht="15.75">
      <c r="B616" s="390"/>
      <c r="C616" s="390"/>
      <c r="D616" s="390"/>
      <c r="E616" s="390"/>
      <c r="F616" s="390"/>
      <c r="G616" s="390"/>
      <c r="H616" s="390"/>
      <c r="I616" s="390"/>
      <c r="J616" s="390"/>
      <c r="K616" s="390"/>
      <c r="L616" s="390"/>
      <c r="M616" s="390"/>
      <c r="N616" s="390"/>
      <c r="O616" s="390"/>
      <c r="P616" s="390"/>
      <c r="Q616" s="390"/>
      <c r="R616" s="390"/>
      <c r="S616" s="390"/>
      <c r="T616" s="390"/>
      <c r="U616" s="390"/>
    </row>
    <row r="617" spans="2:21" ht="15.75">
      <c r="B617" s="390"/>
      <c r="C617" s="390"/>
      <c r="D617" s="390"/>
      <c r="E617" s="390"/>
      <c r="F617" s="390"/>
      <c r="G617" s="390"/>
      <c r="H617" s="390"/>
      <c r="I617" s="390"/>
      <c r="J617" s="390"/>
      <c r="K617" s="390"/>
      <c r="L617" s="390"/>
      <c r="M617" s="390"/>
      <c r="N617" s="390"/>
      <c r="O617" s="390"/>
      <c r="P617" s="390"/>
      <c r="Q617" s="390"/>
      <c r="R617" s="390"/>
      <c r="S617" s="390"/>
      <c r="T617" s="390"/>
      <c r="U617" s="390"/>
    </row>
    <row r="618" spans="2:21" ht="15.75">
      <c r="B618" s="390"/>
      <c r="C618" s="390"/>
      <c r="D618" s="390"/>
      <c r="E618" s="390"/>
      <c r="F618" s="390"/>
      <c r="G618" s="390"/>
      <c r="H618" s="390"/>
      <c r="I618" s="390"/>
      <c r="J618" s="390"/>
      <c r="K618" s="390"/>
      <c r="L618" s="390"/>
      <c r="M618" s="390"/>
      <c r="N618" s="390"/>
      <c r="O618" s="390"/>
      <c r="P618" s="390"/>
      <c r="Q618" s="390"/>
      <c r="R618" s="390"/>
      <c r="S618" s="390"/>
      <c r="T618" s="390"/>
      <c r="U618" s="390"/>
    </row>
    <row r="619" spans="2:21" ht="15.75">
      <c r="B619" s="390"/>
      <c r="C619" s="390"/>
      <c r="D619" s="390"/>
      <c r="E619" s="390"/>
      <c r="F619" s="390"/>
      <c r="G619" s="390"/>
      <c r="H619" s="390"/>
      <c r="I619" s="390"/>
      <c r="J619" s="390"/>
      <c r="K619" s="390"/>
      <c r="L619" s="390"/>
      <c r="M619" s="390"/>
      <c r="N619" s="390"/>
      <c r="O619" s="390"/>
      <c r="P619" s="390"/>
      <c r="Q619" s="390"/>
      <c r="R619" s="390"/>
      <c r="S619" s="390"/>
      <c r="T619" s="390"/>
      <c r="U619" s="390"/>
    </row>
    <row r="620" spans="2:21" ht="15.75">
      <c r="B620" s="390"/>
      <c r="C620" s="390"/>
      <c r="D620" s="390"/>
      <c r="E620" s="390"/>
      <c r="F620" s="390"/>
      <c r="G620" s="390"/>
      <c r="H620" s="390"/>
      <c r="I620" s="390"/>
      <c r="J620" s="390"/>
      <c r="K620" s="390"/>
      <c r="L620" s="390"/>
      <c r="M620" s="390"/>
      <c r="N620" s="390"/>
      <c r="O620" s="390"/>
      <c r="P620" s="390"/>
      <c r="Q620" s="390"/>
      <c r="R620" s="390"/>
      <c r="S620" s="390"/>
      <c r="T620" s="390"/>
      <c r="U620" s="390"/>
    </row>
    <row r="621" spans="2:21" ht="15.75">
      <c r="B621" s="390"/>
      <c r="C621" s="390"/>
      <c r="D621" s="390"/>
      <c r="E621" s="390"/>
      <c r="F621" s="390"/>
      <c r="G621" s="390"/>
      <c r="H621" s="390"/>
      <c r="I621" s="390"/>
      <c r="J621" s="390"/>
      <c r="K621" s="390"/>
      <c r="L621" s="390"/>
      <c r="M621" s="390"/>
      <c r="N621" s="390"/>
      <c r="O621" s="390"/>
      <c r="P621" s="390"/>
      <c r="Q621" s="390"/>
      <c r="R621" s="390"/>
      <c r="S621" s="390"/>
      <c r="T621" s="390"/>
      <c r="U621" s="390"/>
    </row>
    <row r="622" spans="2:21" ht="15.75">
      <c r="B622" s="390"/>
      <c r="C622" s="390"/>
      <c r="D622" s="390"/>
      <c r="E622" s="390"/>
      <c r="F622" s="390"/>
      <c r="G622" s="390"/>
      <c r="H622" s="390"/>
      <c r="I622" s="390"/>
      <c r="J622" s="390"/>
      <c r="K622" s="390"/>
      <c r="L622" s="390"/>
      <c r="M622" s="390"/>
      <c r="N622" s="390"/>
      <c r="O622" s="390"/>
      <c r="P622" s="390"/>
      <c r="Q622" s="390"/>
      <c r="R622" s="390"/>
      <c r="S622" s="390"/>
      <c r="T622" s="390"/>
      <c r="U622" s="390"/>
    </row>
    <row r="623" spans="2:21" ht="15.75">
      <c r="B623" s="390"/>
      <c r="C623" s="390"/>
      <c r="D623" s="390"/>
      <c r="E623" s="390"/>
      <c r="F623" s="390"/>
      <c r="G623" s="390"/>
      <c r="H623" s="390"/>
      <c r="I623" s="390"/>
      <c r="J623" s="390"/>
      <c r="K623" s="390"/>
      <c r="L623" s="390"/>
      <c r="M623" s="390"/>
      <c r="N623" s="390"/>
      <c r="O623" s="390"/>
      <c r="P623" s="390"/>
      <c r="Q623" s="390"/>
      <c r="R623" s="390"/>
      <c r="S623" s="390"/>
      <c r="T623" s="390"/>
      <c r="U623" s="390"/>
    </row>
    <row r="624" spans="2:21" ht="15.75">
      <c r="B624" s="390"/>
      <c r="C624" s="390"/>
      <c r="D624" s="390"/>
      <c r="E624" s="390"/>
      <c r="F624" s="390"/>
      <c r="G624" s="390"/>
      <c r="H624" s="390"/>
      <c r="I624" s="390"/>
      <c r="J624" s="390"/>
      <c r="K624" s="390"/>
      <c r="L624" s="390"/>
      <c r="M624" s="390"/>
      <c r="N624" s="390"/>
      <c r="O624" s="390"/>
      <c r="P624" s="390"/>
      <c r="Q624" s="390"/>
      <c r="R624" s="390"/>
      <c r="S624" s="390"/>
      <c r="T624" s="390"/>
      <c r="U624" s="390"/>
    </row>
    <row r="625" spans="2:21" ht="15.75">
      <c r="B625" s="390"/>
      <c r="C625" s="390"/>
      <c r="D625" s="390"/>
      <c r="E625" s="390"/>
      <c r="F625" s="390"/>
      <c r="G625" s="390"/>
      <c r="H625" s="390"/>
      <c r="I625" s="390"/>
      <c r="J625" s="390"/>
      <c r="K625" s="390"/>
      <c r="L625" s="390"/>
      <c r="M625" s="390"/>
      <c r="N625" s="390"/>
      <c r="O625" s="390"/>
      <c r="P625" s="390"/>
      <c r="Q625" s="390"/>
      <c r="R625" s="390"/>
      <c r="S625" s="390"/>
      <c r="T625" s="390"/>
      <c r="U625" s="390"/>
    </row>
    <row r="626" spans="2:21" ht="15.75">
      <c r="B626" s="390"/>
      <c r="C626" s="390"/>
      <c r="D626" s="390"/>
      <c r="E626" s="390"/>
      <c r="F626" s="390"/>
      <c r="G626" s="390"/>
      <c r="H626" s="390"/>
      <c r="I626" s="390"/>
      <c r="J626" s="390"/>
      <c r="K626" s="390"/>
      <c r="L626" s="390"/>
      <c r="M626" s="390"/>
      <c r="N626" s="390"/>
      <c r="O626" s="390"/>
      <c r="P626" s="390"/>
      <c r="Q626" s="390"/>
      <c r="R626" s="390"/>
      <c r="S626" s="390"/>
      <c r="T626" s="390"/>
      <c r="U626" s="390"/>
    </row>
    <row r="627" spans="2:21" ht="15.75">
      <c r="B627" s="390"/>
      <c r="C627" s="390"/>
      <c r="D627" s="390"/>
      <c r="E627" s="390"/>
      <c r="F627" s="390"/>
      <c r="G627" s="390"/>
      <c r="H627" s="390"/>
      <c r="I627" s="390"/>
      <c r="J627" s="390"/>
      <c r="K627" s="390"/>
      <c r="L627" s="390"/>
      <c r="M627" s="390"/>
      <c r="N627" s="390"/>
      <c r="O627" s="390"/>
      <c r="P627" s="390"/>
      <c r="Q627" s="390"/>
      <c r="R627" s="390"/>
      <c r="S627" s="390"/>
      <c r="T627" s="390"/>
      <c r="U627" s="390"/>
    </row>
    <row r="628" spans="2:21" ht="15.75">
      <c r="B628" s="390"/>
      <c r="C628" s="390"/>
      <c r="D628" s="390"/>
      <c r="E628" s="390"/>
      <c r="F628" s="390"/>
      <c r="G628" s="390"/>
      <c r="H628" s="390"/>
      <c r="I628" s="390"/>
      <c r="J628" s="390"/>
      <c r="K628" s="390"/>
      <c r="L628" s="390"/>
      <c r="M628" s="390"/>
      <c r="N628" s="390"/>
      <c r="O628" s="390"/>
      <c r="P628" s="390"/>
      <c r="Q628" s="390"/>
      <c r="R628" s="390"/>
      <c r="S628" s="390"/>
      <c r="T628" s="390"/>
      <c r="U628" s="390"/>
    </row>
    <row r="629" spans="2:21" ht="15.75">
      <c r="B629" s="390"/>
      <c r="C629" s="390"/>
      <c r="D629" s="390"/>
      <c r="E629" s="390"/>
      <c r="F629" s="390"/>
      <c r="G629" s="390"/>
      <c r="H629" s="390"/>
      <c r="I629" s="390"/>
      <c r="J629" s="390"/>
      <c r="K629" s="390"/>
      <c r="L629" s="390"/>
      <c r="M629" s="390"/>
      <c r="N629" s="390"/>
      <c r="O629" s="390"/>
      <c r="P629" s="390"/>
      <c r="Q629" s="390"/>
      <c r="R629" s="390"/>
      <c r="S629" s="390"/>
      <c r="T629" s="390"/>
      <c r="U629" s="390"/>
    </row>
    <row r="630" spans="2:21" ht="15.75">
      <c r="B630" s="390"/>
      <c r="C630" s="390"/>
      <c r="D630" s="390"/>
      <c r="E630" s="390"/>
      <c r="F630" s="390"/>
      <c r="G630" s="390"/>
      <c r="H630" s="390"/>
      <c r="I630" s="390"/>
      <c r="J630" s="390"/>
      <c r="K630" s="390"/>
      <c r="L630" s="390"/>
      <c r="M630" s="390"/>
      <c r="N630" s="390"/>
      <c r="O630" s="390"/>
      <c r="P630" s="390"/>
      <c r="Q630" s="390"/>
      <c r="R630" s="390"/>
      <c r="S630" s="390"/>
      <c r="T630" s="390"/>
      <c r="U630" s="390"/>
    </row>
    <row r="631" spans="2:21" ht="15.75">
      <c r="B631" s="390"/>
      <c r="C631" s="390"/>
      <c r="D631" s="390"/>
      <c r="E631" s="390"/>
      <c r="F631" s="390"/>
      <c r="G631" s="390"/>
      <c r="H631" s="390"/>
      <c r="I631" s="390"/>
      <c r="J631" s="390"/>
      <c r="K631" s="390"/>
      <c r="L631" s="390"/>
      <c r="M631" s="390"/>
      <c r="N631" s="390"/>
      <c r="O631" s="390"/>
      <c r="P631" s="390"/>
      <c r="Q631" s="390"/>
      <c r="R631" s="390"/>
      <c r="S631" s="390"/>
      <c r="T631" s="390"/>
      <c r="U631" s="390"/>
    </row>
    <row r="632" spans="2:21" ht="15.75">
      <c r="B632" s="390"/>
      <c r="C632" s="390"/>
      <c r="D632" s="390"/>
      <c r="E632" s="390"/>
      <c r="F632" s="390"/>
      <c r="G632" s="390"/>
      <c r="H632" s="390"/>
      <c r="I632" s="390"/>
      <c r="J632" s="390"/>
      <c r="K632" s="390"/>
      <c r="L632" s="390"/>
      <c r="M632" s="390"/>
      <c r="N632" s="390"/>
      <c r="O632" s="390"/>
      <c r="P632" s="390"/>
      <c r="Q632" s="390"/>
      <c r="R632" s="390"/>
      <c r="S632" s="390"/>
      <c r="T632" s="390"/>
      <c r="U632" s="390"/>
    </row>
    <row r="633" spans="2:21" ht="15.75">
      <c r="B633" s="390"/>
      <c r="C633" s="390"/>
      <c r="D633" s="390"/>
      <c r="E633" s="390"/>
      <c r="F633" s="390"/>
      <c r="G633" s="390"/>
      <c r="H633" s="390"/>
      <c r="I633" s="390"/>
      <c r="J633" s="390"/>
      <c r="K633" s="390"/>
      <c r="L633" s="390"/>
      <c r="M633" s="390"/>
      <c r="N633" s="390"/>
      <c r="O633" s="390"/>
      <c r="P633" s="390"/>
      <c r="Q633" s="390"/>
      <c r="R633" s="390"/>
      <c r="S633" s="390"/>
      <c r="T633" s="390"/>
      <c r="U633" s="390"/>
    </row>
    <row r="634" spans="2:21" ht="15.75">
      <c r="B634" s="390"/>
      <c r="C634" s="390"/>
      <c r="D634" s="390"/>
      <c r="E634" s="390"/>
      <c r="F634" s="390"/>
      <c r="G634" s="390"/>
      <c r="H634" s="390"/>
      <c r="I634" s="390"/>
      <c r="J634" s="390"/>
      <c r="K634" s="390"/>
      <c r="L634" s="390"/>
      <c r="M634" s="390"/>
      <c r="N634" s="390"/>
      <c r="O634" s="390"/>
      <c r="P634" s="390"/>
      <c r="Q634" s="390"/>
      <c r="R634" s="390"/>
      <c r="S634" s="390"/>
      <c r="T634" s="390"/>
      <c r="U634" s="390"/>
    </row>
    <row r="635" spans="2:21" ht="15.75">
      <c r="B635" s="390"/>
      <c r="C635" s="390"/>
      <c r="D635" s="390"/>
      <c r="E635" s="390"/>
      <c r="F635" s="390"/>
      <c r="G635" s="390"/>
      <c r="H635" s="390"/>
      <c r="I635" s="390"/>
      <c r="J635" s="390"/>
      <c r="K635" s="390"/>
      <c r="L635" s="390"/>
      <c r="M635" s="390"/>
      <c r="N635" s="390"/>
      <c r="O635" s="390"/>
      <c r="P635" s="390"/>
      <c r="Q635" s="390"/>
      <c r="R635" s="390"/>
      <c r="S635" s="390"/>
      <c r="T635" s="390"/>
      <c r="U635" s="390"/>
    </row>
    <row r="636" spans="2:21" ht="15.75">
      <c r="B636" s="390"/>
      <c r="C636" s="390"/>
      <c r="D636" s="390"/>
      <c r="E636" s="390"/>
      <c r="F636" s="390"/>
      <c r="G636" s="390"/>
      <c r="H636" s="390"/>
      <c r="I636" s="390"/>
      <c r="J636" s="390"/>
      <c r="K636" s="390"/>
      <c r="L636" s="390"/>
      <c r="M636" s="390"/>
      <c r="N636" s="390"/>
      <c r="O636" s="390"/>
      <c r="P636" s="390"/>
      <c r="Q636" s="390"/>
      <c r="R636" s="390"/>
      <c r="S636" s="390"/>
      <c r="T636" s="390"/>
      <c r="U636" s="390"/>
    </row>
    <row r="637" spans="2:21" ht="15.75">
      <c r="B637" s="390"/>
      <c r="C637" s="390"/>
      <c r="D637" s="390"/>
      <c r="E637" s="390"/>
      <c r="F637" s="390"/>
      <c r="G637" s="390"/>
      <c r="H637" s="390"/>
      <c r="I637" s="390"/>
      <c r="J637" s="390"/>
      <c r="K637" s="390"/>
      <c r="L637" s="390"/>
      <c r="M637" s="390"/>
      <c r="N637" s="390"/>
      <c r="O637" s="390"/>
      <c r="P637" s="390"/>
      <c r="Q637" s="390"/>
      <c r="R637" s="390"/>
      <c r="S637" s="390"/>
      <c r="T637" s="390"/>
      <c r="U637" s="390"/>
    </row>
    <row r="638" spans="2:21" ht="15.75">
      <c r="B638" s="390"/>
      <c r="C638" s="390"/>
      <c r="D638" s="390"/>
      <c r="E638" s="390"/>
      <c r="F638" s="390"/>
      <c r="G638" s="390"/>
      <c r="H638" s="390"/>
      <c r="I638" s="390"/>
      <c r="J638" s="390"/>
      <c r="K638" s="390"/>
      <c r="L638" s="390"/>
      <c r="M638" s="390"/>
      <c r="N638" s="390"/>
      <c r="O638" s="390"/>
      <c r="P638" s="390"/>
      <c r="Q638" s="390"/>
      <c r="R638" s="390"/>
      <c r="S638" s="390"/>
      <c r="T638" s="390"/>
      <c r="U638" s="390"/>
    </row>
    <row r="639" spans="2:21" ht="15.75">
      <c r="B639" s="390"/>
      <c r="C639" s="390"/>
      <c r="D639" s="390"/>
      <c r="E639" s="390"/>
      <c r="F639" s="390"/>
      <c r="G639" s="390"/>
      <c r="H639" s="390"/>
      <c r="I639" s="390"/>
      <c r="J639" s="390"/>
      <c r="K639" s="390"/>
      <c r="L639" s="390"/>
      <c r="M639" s="390"/>
      <c r="N639" s="390"/>
      <c r="O639" s="390"/>
      <c r="P639" s="390"/>
      <c r="Q639" s="390"/>
      <c r="R639" s="390"/>
      <c r="S639" s="390"/>
      <c r="T639" s="390"/>
      <c r="U639" s="390"/>
    </row>
    <row r="640" spans="2:21" ht="15.75">
      <c r="B640" s="390"/>
      <c r="C640" s="390"/>
      <c r="D640" s="390"/>
      <c r="E640" s="390"/>
      <c r="F640" s="390"/>
      <c r="G640" s="390"/>
      <c r="H640" s="390"/>
      <c r="I640" s="390"/>
      <c r="J640" s="390"/>
      <c r="K640" s="390"/>
      <c r="L640" s="390"/>
      <c r="M640" s="390"/>
      <c r="N640" s="390"/>
      <c r="O640" s="390"/>
      <c r="P640" s="390"/>
      <c r="Q640" s="390"/>
      <c r="R640" s="390"/>
      <c r="S640" s="390"/>
      <c r="T640" s="390"/>
      <c r="U640" s="390"/>
    </row>
    <row r="641" spans="2:21" ht="15.75">
      <c r="B641" s="390"/>
      <c r="C641" s="390"/>
      <c r="D641" s="390"/>
      <c r="E641" s="390"/>
      <c r="F641" s="390"/>
      <c r="G641" s="390"/>
      <c r="H641" s="390"/>
      <c r="I641" s="390"/>
      <c r="J641" s="390"/>
      <c r="K641" s="390"/>
      <c r="L641" s="390"/>
      <c r="M641" s="390"/>
      <c r="N641" s="390"/>
      <c r="O641" s="390"/>
      <c r="P641" s="390"/>
      <c r="Q641" s="390"/>
      <c r="R641" s="390"/>
      <c r="S641" s="390"/>
      <c r="T641" s="390"/>
      <c r="U641" s="390"/>
    </row>
    <row r="642" spans="2:21" ht="15.75">
      <c r="B642" s="390"/>
      <c r="C642" s="390"/>
      <c r="D642" s="390"/>
      <c r="E642" s="390"/>
      <c r="F642" s="390"/>
      <c r="G642" s="390"/>
      <c r="H642" s="390"/>
      <c r="I642" s="390"/>
      <c r="J642" s="390"/>
      <c r="K642" s="390"/>
      <c r="L642" s="390"/>
      <c r="M642" s="390"/>
      <c r="N642" s="390"/>
      <c r="O642" s="390"/>
      <c r="P642" s="390"/>
      <c r="Q642" s="390"/>
      <c r="R642" s="390"/>
      <c r="S642" s="390"/>
      <c r="T642" s="390"/>
      <c r="U642" s="390"/>
    </row>
    <row r="643" spans="2:21" ht="15.75">
      <c r="B643" s="390"/>
      <c r="C643" s="390"/>
      <c r="D643" s="390"/>
      <c r="E643" s="390"/>
      <c r="F643" s="390"/>
      <c r="G643" s="390"/>
      <c r="H643" s="390"/>
      <c r="I643" s="390"/>
      <c r="J643" s="390"/>
      <c r="K643" s="390"/>
      <c r="L643" s="390"/>
      <c r="M643" s="390"/>
      <c r="N643" s="390"/>
      <c r="O643" s="390"/>
      <c r="P643" s="390"/>
      <c r="Q643" s="390"/>
      <c r="R643" s="390"/>
      <c r="S643" s="390"/>
      <c r="T643" s="390"/>
      <c r="U643" s="390"/>
    </row>
    <row r="644" spans="2:21" ht="15.75">
      <c r="B644" s="390"/>
      <c r="C644" s="390"/>
      <c r="D644" s="390"/>
      <c r="E644" s="390"/>
      <c r="F644" s="390"/>
      <c r="G644" s="390"/>
      <c r="H644" s="390"/>
      <c r="I644" s="390"/>
      <c r="J644" s="390"/>
      <c r="K644" s="390"/>
      <c r="L644" s="390"/>
      <c r="M644" s="390"/>
      <c r="N644" s="390"/>
      <c r="O644" s="390"/>
      <c r="P644" s="390"/>
      <c r="Q644" s="390"/>
      <c r="R644" s="390"/>
      <c r="S644" s="390"/>
      <c r="T644" s="390"/>
      <c r="U644" s="390"/>
    </row>
    <row r="645" spans="2:21" ht="15.75">
      <c r="B645" s="390"/>
      <c r="C645" s="390"/>
      <c r="D645" s="390"/>
      <c r="E645" s="390"/>
      <c r="F645" s="390"/>
      <c r="G645" s="390"/>
      <c r="H645" s="390"/>
      <c r="I645" s="390"/>
      <c r="J645" s="390"/>
      <c r="K645" s="390"/>
      <c r="L645" s="390"/>
      <c r="M645" s="390"/>
      <c r="N645" s="390"/>
      <c r="O645" s="390"/>
      <c r="P645" s="390"/>
      <c r="Q645" s="390"/>
      <c r="R645" s="390"/>
      <c r="S645" s="390"/>
      <c r="T645" s="390"/>
      <c r="U645" s="390"/>
    </row>
    <row r="646" spans="2:21" ht="15.75">
      <c r="B646" s="390"/>
      <c r="C646" s="390"/>
      <c r="D646" s="390"/>
      <c r="E646" s="390"/>
      <c r="F646" s="390"/>
      <c r="G646" s="390"/>
      <c r="H646" s="390"/>
      <c r="I646" s="390"/>
      <c r="J646" s="390"/>
      <c r="K646" s="390"/>
      <c r="L646" s="390"/>
      <c r="M646" s="390"/>
      <c r="N646" s="390"/>
      <c r="O646" s="390"/>
      <c r="P646" s="390"/>
      <c r="Q646" s="390"/>
      <c r="R646" s="390"/>
      <c r="S646" s="390"/>
      <c r="T646" s="390"/>
      <c r="U646" s="390"/>
    </row>
    <row r="647" spans="2:21" ht="15.75">
      <c r="B647" s="390"/>
      <c r="C647" s="390"/>
      <c r="D647" s="390"/>
      <c r="E647" s="390"/>
      <c r="F647" s="390"/>
      <c r="G647" s="390"/>
      <c r="H647" s="390"/>
      <c r="I647" s="390"/>
      <c r="J647" s="390"/>
      <c r="K647" s="390"/>
      <c r="L647" s="390"/>
      <c r="M647" s="390"/>
      <c r="N647" s="390"/>
      <c r="O647" s="390"/>
      <c r="P647" s="390"/>
      <c r="Q647" s="390"/>
      <c r="R647" s="390"/>
      <c r="S647" s="390"/>
      <c r="T647" s="390"/>
      <c r="U647" s="390"/>
    </row>
    <row r="648" spans="2:21" ht="15.75">
      <c r="B648" s="390"/>
      <c r="C648" s="390"/>
      <c r="D648" s="390"/>
      <c r="E648" s="390"/>
      <c r="F648" s="390"/>
      <c r="G648" s="390"/>
      <c r="H648" s="390"/>
      <c r="I648" s="390"/>
      <c r="J648" s="390"/>
      <c r="K648" s="390"/>
      <c r="L648" s="390"/>
      <c r="M648" s="390"/>
      <c r="N648" s="390"/>
      <c r="O648" s="390"/>
      <c r="P648" s="390"/>
      <c r="Q648" s="390"/>
      <c r="R648" s="390"/>
      <c r="S648" s="390"/>
      <c r="T648" s="390"/>
      <c r="U648" s="390"/>
    </row>
    <row r="649" spans="2:21" ht="15.75">
      <c r="B649" s="390"/>
      <c r="C649" s="390"/>
      <c r="D649" s="390"/>
      <c r="E649" s="390"/>
      <c r="F649" s="390"/>
      <c r="G649" s="390"/>
      <c r="H649" s="390"/>
      <c r="I649" s="390"/>
      <c r="J649" s="390"/>
      <c r="K649" s="390"/>
      <c r="L649" s="390"/>
      <c r="M649" s="390"/>
      <c r="N649" s="390"/>
      <c r="O649" s="390"/>
      <c r="P649" s="390"/>
      <c r="Q649" s="390"/>
      <c r="R649" s="390"/>
      <c r="S649" s="390"/>
      <c r="T649" s="390"/>
      <c r="U649" s="390"/>
    </row>
    <row r="650" spans="2:21" ht="15.75">
      <c r="B650" s="390"/>
      <c r="C650" s="390"/>
      <c r="D650" s="390"/>
      <c r="E650" s="390"/>
      <c r="F650" s="390"/>
      <c r="G650" s="390"/>
      <c r="H650" s="390"/>
      <c r="I650" s="390"/>
      <c r="J650" s="390"/>
      <c r="K650" s="390"/>
      <c r="L650" s="390"/>
      <c r="M650" s="390"/>
      <c r="N650" s="390"/>
      <c r="O650" s="390"/>
      <c r="P650" s="390"/>
      <c r="Q650" s="390"/>
      <c r="R650" s="390"/>
      <c r="S650" s="390"/>
      <c r="T650" s="390"/>
      <c r="U650" s="390"/>
    </row>
    <row r="651" spans="2:21" ht="15.75">
      <c r="B651" s="390"/>
      <c r="C651" s="390"/>
      <c r="D651" s="390"/>
      <c r="E651" s="390"/>
      <c r="F651" s="390"/>
      <c r="G651" s="390"/>
      <c r="H651" s="390"/>
      <c r="I651" s="390"/>
      <c r="J651" s="390"/>
      <c r="K651" s="390"/>
      <c r="L651" s="390"/>
      <c r="M651" s="390"/>
      <c r="N651" s="390"/>
      <c r="O651" s="390"/>
      <c r="P651" s="390"/>
      <c r="Q651" s="390"/>
      <c r="R651" s="390"/>
      <c r="S651" s="390"/>
      <c r="T651" s="390"/>
      <c r="U651" s="390"/>
    </row>
    <row r="652" spans="2:21" ht="15.75">
      <c r="B652" s="390"/>
      <c r="C652" s="390"/>
      <c r="D652" s="390"/>
      <c r="E652" s="390"/>
      <c r="F652" s="390"/>
      <c r="G652" s="390"/>
      <c r="H652" s="390"/>
      <c r="I652" s="390"/>
      <c r="J652" s="390"/>
      <c r="K652" s="390"/>
      <c r="L652" s="390"/>
      <c r="M652" s="390"/>
      <c r="N652" s="390"/>
      <c r="O652" s="390"/>
      <c r="P652" s="390"/>
      <c r="Q652" s="390"/>
      <c r="R652" s="390"/>
      <c r="S652" s="390"/>
      <c r="T652" s="390"/>
      <c r="U652" s="390"/>
    </row>
    <row r="653" spans="2:21" ht="15.75">
      <c r="B653" s="390"/>
      <c r="C653" s="390"/>
      <c r="D653" s="390"/>
      <c r="E653" s="390"/>
      <c r="F653" s="390"/>
      <c r="G653" s="390"/>
      <c r="H653" s="390"/>
      <c r="I653" s="390"/>
      <c r="J653" s="390"/>
      <c r="K653" s="390"/>
      <c r="L653" s="390"/>
      <c r="M653" s="390"/>
      <c r="N653" s="390"/>
      <c r="O653" s="390"/>
      <c r="P653" s="390"/>
      <c r="Q653" s="390"/>
      <c r="R653" s="390"/>
      <c r="S653" s="390"/>
      <c r="T653" s="390"/>
      <c r="U653" s="390"/>
    </row>
    <row r="654" spans="2:21" ht="15.75">
      <c r="B654" s="390"/>
      <c r="C654" s="390"/>
      <c r="D654" s="390"/>
      <c r="E654" s="390"/>
      <c r="F654" s="390"/>
      <c r="G654" s="390"/>
      <c r="H654" s="390"/>
      <c r="I654" s="390"/>
      <c r="J654" s="390"/>
      <c r="K654" s="390"/>
      <c r="L654" s="390"/>
      <c r="M654" s="390"/>
      <c r="N654" s="390"/>
      <c r="O654" s="390"/>
      <c r="P654" s="390"/>
      <c r="Q654" s="390"/>
      <c r="R654" s="390"/>
      <c r="S654" s="390"/>
      <c r="T654" s="390"/>
      <c r="U654" s="390"/>
    </row>
    <row r="655" spans="2:21" ht="15.75">
      <c r="B655" s="390"/>
      <c r="C655" s="390"/>
      <c r="D655" s="390"/>
      <c r="E655" s="390"/>
      <c r="F655" s="390"/>
      <c r="G655" s="390"/>
      <c r="H655" s="390"/>
      <c r="I655" s="390"/>
      <c r="J655" s="390"/>
      <c r="K655" s="390"/>
      <c r="L655" s="390"/>
      <c r="M655" s="390"/>
      <c r="N655" s="390"/>
      <c r="O655" s="390"/>
      <c r="P655" s="390"/>
      <c r="Q655" s="390"/>
      <c r="R655" s="390"/>
      <c r="S655" s="390"/>
      <c r="T655" s="390"/>
      <c r="U655" s="390"/>
    </row>
    <row r="656" spans="2:21" ht="15.75">
      <c r="B656" s="390"/>
      <c r="C656" s="390"/>
      <c r="D656" s="390"/>
      <c r="E656" s="390"/>
      <c r="F656" s="390"/>
      <c r="G656" s="390"/>
      <c r="H656" s="390"/>
      <c r="I656" s="390"/>
      <c r="J656" s="390"/>
      <c r="K656" s="390"/>
      <c r="L656" s="390"/>
      <c r="M656" s="390"/>
      <c r="N656" s="390"/>
      <c r="O656" s="390"/>
      <c r="P656" s="390"/>
      <c r="Q656" s="390"/>
      <c r="R656" s="390"/>
      <c r="S656" s="390"/>
      <c r="T656" s="390"/>
      <c r="U656" s="390"/>
    </row>
    <row r="657" spans="2:21" ht="15.75">
      <c r="B657" s="390"/>
      <c r="C657" s="390"/>
      <c r="D657" s="390"/>
      <c r="E657" s="390"/>
      <c r="F657" s="390"/>
      <c r="G657" s="390"/>
      <c r="H657" s="390"/>
      <c r="I657" s="390"/>
      <c r="J657" s="390"/>
      <c r="K657" s="390"/>
      <c r="L657" s="390"/>
      <c r="M657" s="390"/>
      <c r="N657" s="390"/>
      <c r="O657" s="390"/>
      <c r="P657" s="390"/>
      <c r="Q657" s="390"/>
      <c r="R657" s="390"/>
      <c r="S657" s="390"/>
      <c r="T657" s="390"/>
      <c r="U657" s="390"/>
    </row>
    <row r="658" spans="2:21" ht="15.75">
      <c r="B658" s="390"/>
      <c r="C658" s="390"/>
      <c r="D658" s="390"/>
      <c r="E658" s="390"/>
      <c r="F658" s="390"/>
      <c r="G658" s="390"/>
      <c r="H658" s="390"/>
      <c r="I658" s="390"/>
      <c r="J658" s="390"/>
      <c r="K658" s="390"/>
      <c r="L658" s="390"/>
      <c r="M658" s="390"/>
      <c r="N658" s="390"/>
      <c r="O658" s="390"/>
      <c r="P658" s="390"/>
      <c r="Q658" s="390"/>
      <c r="R658" s="390"/>
      <c r="S658" s="390"/>
      <c r="T658" s="390"/>
      <c r="U658" s="390"/>
    </row>
    <row r="659" spans="2:21" ht="15.75">
      <c r="B659" s="390"/>
      <c r="C659" s="390"/>
      <c r="D659" s="390"/>
      <c r="E659" s="390"/>
      <c r="F659" s="390"/>
      <c r="G659" s="390"/>
      <c r="H659" s="390"/>
      <c r="I659" s="390"/>
      <c r="J659" s="390"/>
      <c r="K659" s="390"/>
      <c r="L659" s="390"/>
      <c r="M659" s="390"/>
      <c r="N659" s="390"/>
      <c r="O659" s="390"/>
      <c r="P659" s="390"/>
      <c r="Q659" s="390"/>
      <c r="R659" s="390"/>
      <c r="S659" s="390"/>
      <c r="T659" s="390"/>
      <c r="U659" s="390"/>
    </row>
    <row r="660" spans="2:21" ht="15.75">
      <c r="B660" s="390"/>
      <c r="C660" s="390"/>
      <c r="D660" s="390"/>
      <c r="E660" s="390"/>
      <c r="F660" s="390"/>
      <c r="G660" s="390"/>
      <c r="H660" s="390"/>
      <c r="I660" s="390"/>
      <c r="J660" s="390"/>
      <c r="K660" s="390"/>
      <c r="L660" s="390"/>
      <c r="M660" s="390"/>
      <c r="N660" s="390"/>
      <c r="O660" s="390"/>
      <c r="P660" s="390"/>
      <c r="Q660" s="390"/>
      <c r="R660" s="390"/>
      <c r="S660" s="390"/>
      <c r="T660" s="390"/>
      <c r="U660" s="390"/>
    </row>
    <row r="661" spans="2:21" ht="15.75">
      <c r="B661" s="390"/>
      <c r="C661" s="390"/>
      <c r="D661" s="390"/>
      <c r="E661" s="390"/>
      <c r="F661" s="390"/>
      <c r="G661" s="390"/>
      <c r="H661" s="390"/>
      <c r="I661" s="390"/>
      <c r="J661" s="390"/>
      <c r="K661" s="390"/>
      <c r="L661" s="390"/>
      <c r="M661" s="390"/>
      <c r="N661" s="390"/>
      <c r="O661" s="390"/>
      <c r="P661" s="390"/>
      <c r="Q661" s="390"/>
      <c r="R661" s="390"/>
      <c r="S661" s="390"/>
      <c r="T661" s="390"/>
      <c r="U661" s="390"/>
    </row>
    <row r="662" spans="2:21" ht="15.75">
      <c r="B662" s="390"/>
      <c r="C662" s="390"/>
      <c r="D662" s="390"/>
      <c r="E662" s="390"/>
      <c r="F662" s="390"/>
      <c r="G662" s="390"/>
      <c r="H662" s="390"/>
      <c r="I662" s="390"/>
      <c r="J662" s="390"/>
      <c r="K662" s="390"/>
      <c r="L662" s="390"/>
      <c r="M662" s="390"/>
      <c r="N662" s="390"/>
      <c r="O662" s="390"/>
      <c r="P662" s="390"/>
      <c r="Q662" s="390"/>
      <c r="R662" s="390"/>
      <c r="S662" s="390"/>
      <c r="T662" s="390"/>
      <c r="U662" s="390"/>
    </row>
    <row r="663" spans="2:21" ht="15.75">
      <c r="B663" s="390"/>
      <c r="C663" s="390"/>
      <c r="D663" s="390"/>
      <c r="E663" s="390"/>
      <c r="F663" s="390"/>
      <c r="G663" s="390"/>
      <c r="H663" s="390"/>
      <c r="I663" s="390"/>
      <c r="J663" s="390"/>
      <c r="K663" s="390"/>
      <c r="L663" s="390"/>
      <c r="M663" s="390"/>
      <c r="N663" s="390"/>
      <c r="O663" s="390"/>
      <c r="P663" s="390"/>
      <c r="Q663" s="390"/>
      <c r="R663" s="390"/>
      <c r="S663" s="390"/>
      <c r="T663" s="390"/>
      <c r="U663" s="390"/>
    </row>
    <row r="664" spans="2:21" ht="15.75">
      <c r="B664" s="390"/>
      <c r="C664" s="390"/>
      <c r="D664" s="390"/>
      <c r="E664" s="390"/>
      <c r="F664" s="390"/>
      <c r="G664" s="390"/>
      <c r="H664" s="390"/>
      <c r="I664" s="390"/>
      <c r="J664" s="390"/>
      <c r="K664" s="390"/>
      <c r="L664" s="390"/>
      <c r="M664" s="390"/>
      <c r="N664" s="390"/>
      <c r="O664" s="390"/>
      <c r="P664" s="390"/>
      <c r="Q664" s="390"/>
      <c r="R664" s="390"/>
      <c r="S664" s="390"/>
      <c r="T664" s="390"/>
      <c r="U664" s="390"/>
    </row>
    <row r="665" spans="2:21" ht="15.75">
      <c r="B665" s="390"/>
      <c r="C665" s="390"/>
      <c r="D665" s="390"/>
      <c r="E665" s="390"/>
      <c r="F665" s="390"/>
      <c r="G665" s="390"/>
      <c r="H665" s="390"/>
      <c r="I665" s="390"/>
      <c r="J665" s="390"/>
      <c r="K665" s="390"/>
      <c r="L665" s="390"/>
      <c r="M665" s="390"/>
      <c r="N665" s="390"/>
      <c r="O665" s="390"/>
      <c r="P665" s="390"/>
      <c r="Q665" s="390"/>
      <c r="R665" s="390"/>
      <c r="S665" s="390"/>
      <c r="T665" s="390"/>
      <c r="U665" s="390"/>
    </row>
    <row r="666" spans="2:21" ht="15.75">
      <c r="B666" s="390"/>
      <c r="C666" s="390"/>
      <c r="D666" s="390"/>
      <c r="E666" s="390"/>
      <c r="F666" s="390"/>
      <c r="G666" s="390"/>
      <c r="H666" s="390"/>
      <c r="I666" s="390"/>
      <c r="J666" s="390"/>
      <c r="K666" s="390"/>
      <c r="L666" s="390"/>
      <c r="M666" s="390"/>
      <c r="N666" s="390"/>
      <c r="O666" s="390"/>
      <c r="P666" s="390"/>
      <c r="Q666" s="390"/>
      <c r="R666" s="390"/>
      <c r="S666" s="390"/>
      <c r="T666" s="390"/>
      <c r="U666" s="390"/>
    </row>
    <row r="667" spans="2:21" ht="15.75">
      <c r="B667" s="390"/>
      <c r="C667" s="390"/>
      <c r="D667" s="390"/>
      <c r="E667" s="390"/>
      <c r="F667" s="390"/>
      <c r="G667" s="390"/>
      <c r="H667" s="390"/>
      <c r="I667" s="390"/>
      <c r="J667" s="390"/>
      <c r="K667" s="390"/>
      <c r="L667" s="390"/>
      <c r="M667" s="390"/>
      <c r="N667" s="390"/>
      <c r="O667" s="390"/>
      <c r="P667" s="390"/>
      <c r="Q667" s="390"/>
      <c r="R667" s="390"/>
      <c r="S667" s="390"/>
      <c r="T667" s="390"/>
      <c r="U667" s="390"/>
    </row>
    <row r="668" spans="2:21" ht="15.75">
      <c r="B668" s="390"/>
      <c r="C668" s="390"/>
      <c r="D668" s="390"/>
      <c r="E668" s="390"/>
      <c r="F668" s="390"/>
      <c r="G668" s="390"/>
      <c r="H668" s="390"/>
      <c r="I668" s="390"/>
      <c r="J668" s="390"/>
      <c r="K668" s="390"/>
      <c r="L668" s="390"/>
      <c r="M668" s="390"/>
      <c r="N668" s="390"/>
      <c r="O668" s="390"/>
      <c r="P668" s="390"/>
      <c r="Q668" s="390"/>
      <c r="R668" s="390"/>
      <c r="S668" s="390"/>
      <c r="T668" s="390"/>
      <c r="U668" s="390"/>
    </row>
    <row r="669" spans="2:21" ht="15.75">
      <c r="B669" s="390"/>
      <c r="C669" s="390"/>
      <c r="D669" s="390"/>
      <c r="E669" s="390"/>
      <c r="F669" s="390"/>
      <c r="G669" s="390"/>
      <c r="H669" s="390"/>
      <c r="I669" s="390"/>
      <c r="J669" s="390"/>
      <c r="K669" s="390"/>
      <c r="L669" s="390"/>
      <c r="M669" s="390"/>
      <c r="N669" s="390"/>
      <c r="O669" s="390"/>
      <c r="P669" s="390"/>
      <c r="Q669" s="390"/>
      <c r="R669" s="390"/>
      <c r="S669" s="390"/>
      <c r="T669" s="390"/>
      <c r="U669" s="390"/>
    </row>
    <row r="670" spans="2:21" ht="15.75">
      <c r="B670" s="390"/>
      <c r="C670" s="390"/>
      <c r="D670" s="390"/>
      <c r="E670" s="390"/>
      <c r="F670" s="390"/>
      <c r="G670" s="390"/>
      <c r="H670" s="390"/>
      <c r="I670" s="390"/>
      <c r="J670" s="390"/>
      <c r="K670" s="390"/>
      <c r="L670" s="390"/>
      <c r="M670" s="390"/>
      <c r="N670" s="390"/>
      <c r="O670" s="390"/>
      <c r="P670" s="390"/>
      <c r="Q670" s="390"/>
      <c r="R670" s="390"/>
      <c r="S670" s="390"/>
      <c r="T670" s="390"/>
      <c r="U670" s="390"/>
    </row>
    <row r="671" spans="2:21" ht="15.75">
      <c r="B671" s="390"/>
      <c r="C671" s="390"/>
      <c r="D671" s="390"/>
      <c r="E671" s="390"/>
      <c r="F671" s="390"/>
      <c r="G671" s="390"/>
      <c r="H671" s="390"/>
      <c r="I671" s="390"/>
      <c r="J671" s="390"/>
      <c r="K671" s="390"/>
      <c r="L671" s="390"/>
      <c r="M671" s="390"/>
      <c r="N671" s="390"/>
      <c r="O671" s="390"/>
      <c r="P671" s="390"/>
      <c r="Q671" s="390"/>
      <c r="R671" s="390"/>
      <c r="S671" s="390"/>
      <c r="T671" s="390"/>
      <c r="U671" s="390"/>
    </row>
    <row r="672" spans="2:21" ht="15.75">
      <c r="B672" s="390"/>
      <c r="C672" s="390"/>
      <c r="D672" s="390"/>
      <c r="E672" s="390"/>
      <c r="F672" s="390"/>
      <c r="G672" s="390"/>
      <c r="H672" s="390"/>
      <c r="I672" s="390"/>
      <c r="J672" s="390"/>
      <c r="K672" s="390"/>
      <c r="L672" s="390"/>
      <c r="M672" s="390"/>
      <c r="N672" s="390"/>
      <c r="O672" s="390"/>
      <c r="P672" s="390"/>
      <c r="Q672" s="390"/>
      <c r="R672" s="390"/>
      <c r="S672" s="390"/>
      <c r="T672" s="390"/>
      <c r="U672" s="390"/>
    </row>
    <row r="673" spans="2:21" ht="15.75">
      <c r="B673" s="390"/>
      <c r="C673" s="390"/>
      <c r="D673" s="390"/>
      <c r="E673" s="390"/>
      <c r="F673" s="390"/>
      <c r="G673" s="390"/>
      <c r="H673" s="390"/>
      <c r="I673" s="390"/>
      <c r="J673" s="390"/>
      <c r="K673" s="390"/>
      <c r="L673" s="390"/>
      <c r="M673" s="390"/>
      <c r="N673" s="390"/>
      <c r="O673" s="390"/>
      <c r="P673" s="390"/>
      <c r="Q673" s="390"/>
      <c r="R673" s="390"/>
      <c r="S673" s="390"/>
      <c r="T673" s="390"/>
      <c r="U673" s="390"/>
    </row>
    <row r="674" spans="2:21" ht="15.75">
      <c r="B674" s="390"/>
      <c r="C674" s="390"/>
      <c r="D674" s="390"/>
      <c r="E674" s="390"/>
      <c r="F674" s="390"/>
      <c r="G674" s="390"/>
      <c r="H674" s="390"/>
      <c r="I674" s="390"/>
      <c r="J674" s="390"/>
      <c r="K674" s="390"/>
      <c r="L674" s="390"/>
      <c r="M674" s="390"/>
      <c r="N674" s="390"/>
      <c r="O674" s="390"/>
      <c r="P674" s="390"/>
      <c r="Q674" s="390"/>
      <c r="R674" s="390"/>
      <c r="S674" s="390"/>
      <c r="T674" s="390"/>
      <c r="U674" s="390"/>
    </row>
    <row r="675" spans="2:21" ht="15.75">
      <c r="B675" s="390"/>
      <c r="C675" s="390"/>
      <c r="D675" s="390"/>
      <c r="E675" s="390"/>
      <c r="F675" s="390"/>
      <c r="G675" s="390"/>
      <c r="H675" s="390"/>
      <c r="I675" s="390"/>
      <c r="J675" s="390"/>
      <c r="K675" s="390"/>
      <c r="L675" s="390"/>
      <c r="M675" s="390"/>
      <c r="N675" s="390"/>
      <c r="O675" s="390"/>
      <c r="P675" s="390"/>
      <c r="Q675" s="390"/>
      <c r="R675" s="390"/>
      <c r="S675" s="390"/>
      <c r="T675" s="390"/>
      <c r="U675" s="390"/>
    </row>
    <row r="676" spans="2:21" ht="15.75">
      <c r="B676" s="390"/>
      <c r="C676" s="390"/>
      <c r="D676" s="390"/>
      <c r="E676" s="390"/>
      <c r="F676" s="390"/>
      <c r="G676" s="390"/>
      <c r="H676" s="390"/>
      <c r="I676" s="390"/>
      <c r="J676" s="390"/>
      <c r="K676" s="390"/>
      <c r="L676" s="390"/>
      <c r="M676" s="390"/>
      <c r="N676" s="390"/>
      <c r="O676" s="390"/>
      <c r="P676" s="390"/>
      <c r="Q676" s="390"/>
      <c r="R676" s="390"/>
      <c r="S676" s="390"/>
      <c r="T676" s="390"/>
      <c r="U676" s="390"/>
    </row>
    <row r="677" spans="2:21" ht="15.75">
      <c r="B677" s="390"/>
      <c r="C677" s="390"/>
      <c r="D677" s="390"/>
      <c r="E677" s="390"/>
      <c r="F677" s="390"/>
      <c r="G677" s="390"/>
      <c r="H677" s="390"/>
      <c r="I677" s="390"/>
      <c r="J677" s="390"/>
      <c r="K677" s="390"/>
      <c r="L677" s="390"/>
      <c r="M677" s="390"/>
      <c r="N677" s="390"/>
      <c r="O677" s="390"/>
      <c r="P677" s="390"/>
      <c r="Q677" s="390"/>
      <c r="R677" s="390"/>
      <c r="S677" s="390"/>
      <c r="T677" s="390"/>
      <c r="U677" s="390"/>
    </row>
    <row r="678" spans="2:21" ht="15.75">
      <c r="B678" s="390"/>
      <c r="C678" s="390"/>
      <c r="D678" s="390"/>
      <c r="E678" s="390"/>
      <c r="F678" s="390"/>
      <c r="G678" s="390"/>
      <c r="H678" s="390"/>
      <c r="I678" s="390"/>
      <c r="J678" s="390"/>
      <c r="K678" s="390"/>
      <c r="L678" s="390"/>
      <c r="M678" s="390"/>
      <c r="N678" s="390"/>
      <c r="O678" s="390"/>
      <c r="P678" s="390"/>
      <c r="Q678" s="390"/>
      <c r="R678" s="390"/>
      <c r="S678" s="390"/>
      <c r="T678" s="390"/>
      <c r="U678" s="390"/>
    </row>
    <row r="679" spans="2:21" ht="15.75">
      <c r="B679" s="390"/>
      <c r="C679" s="390"/>
      <c r="D679" s="390"/>
      <c r="E679" s="390"/>
      <c r="F679" s="390"/>
      <c r="G679" s="390"/>
      <c r="H679" s="390"/>
      <c r="I679" s="390"/>
      <c r="J679" s="390"/>
      <c r="K679" s="390"/>
      <c r="L679" s="390"/>
      <c r="M679" s="390"/>
      <c r="N679" s="390"/>
      <c r="O679" s="390"/>
      <c r="P679" s="390"/>
      <c r="Q679" s="390"/>
      <c r="R679" s="390"/>
      <c r="S679" s="390"/>
      <c r="T679" s="390"/>
      <c r="U679" s="390"/>
    </row>
    <row r="680" spans="2:21" ht="15.75">
      <c r="B680" s="390"/>
      <c r="C680" s="390"/>
      <c r="D680" s="390"/>
      <c r="E680" s="390"/>
      <c r="F680" s="390"/>
      <c r="G680" s="390"/>
      <c r="H680" s="390"/>
      <c r="I680" s="390"/>
      <c r="J680" s="390"/>
      <c r="K680" s="390"/>
      <c r="L680" s="390"/>
      <c r="M680" s="390"/>
      <c r="N680" s="390"/>
      <c r="O680" s="390"/>
      <c r="P680" s="390"/>
      <c r="Q680" s="390"/>
      <c r="R680" s="390"/>
      <c r="S680" s="390"/>
      <c r="T680" s="390"/>
      <c r="U680" s="390"/>
    </row>
    <row r="681" spans="2:21" ht="15.75">
      <c r="B681" s="390"/>
      <c r="C681" s="390"/>
      <c r="D681" s="390"/>
      <c r="E681" s="390"/>
      <c r="F681" s="390"/>
      <c r="G681" s="390"/>
      <c r="H681" s="390"/>
      <c r="I681" s="390"/>
      <c r="J681" s="390"/>
      <c r="K681" s="390"/>
      <c r="L681" s="390"/>
      <c r="M681" s="390"/>
      <c r="N681" s="390"/>
      <c r="O681" s="390"/>
      <c r="P681" s="390"/>
      <c r="Q681" s="390"/>
      <c r="R681" s="390"/>
      <c r="S681" s="390"/>
      <c r="T681" s="390"/>
      <c r="U681" s="390"/>
    </row>
    <row r="682" spans="2:21" ht="15.75">
      <c r="B682" s="390"/>
      <c r="C682" s="390"/>
      <c r="D682" s="390"/>
      <c r="E682" s="390"/>
      <c r="F682" s="390"/>
      <c r="G682" s="390"/>
      <c r="H682" s="390"/>
      <c r="I682" s="390"/>
      <c r="J682" s="390"/>
      <c r="K682" s="390"/>
      <c r="L682" s="390"/>
      <c r="M682" s="390"/>
      <c r="N682" s="390"/>
      <c r="O682" s="390"/>
      <c r="P682" s="390"/>
      <c r="Q682" s="390"/>
      <c r="R682" s="390"/>
      <c r="S682" s="390"/>
      <c r="T682" s="390"/>
      <c r="U682" s="390"/>
    </row>
    <row r="683" spans="2:21" ht="15.75">
      <c r="B683" s="390"/>
      <c r="C683" s="390"/>
      <c r="D683" s="390"/>
      <c r="E683" s="390"/>
      <c r="F683" s="390"/>
      <c r="G683" s="390"/>
      <c r="H683" s="390"/>
      <c r="I683" s="390"/>
      <c r="J683" s="390"/>
      <c r="K683" s="390"/>
      <c r="L683" s="390"/>
      <c r="M683" s="390"/>
      <c r="N683" s="390"/>
      <c r="O683" s="390"/>
      <c r="P683" s="390"/>
      <c r="Q683" s="390"/>
      <c r="R683" s="390"/>
      <c r="S683" s="390"/>
      <c r="T683" s="390"/>
      <c r="U683" s="390"/>
    </row>
    <row r="684" spans="2:21" ht="15.75">
      <c r="B684" s="390"/>
      <c r="C684" s="390"/>
      <c r="D684" s="390"/>
      <c r="E684" s="390"/>
      <c r="F684" s="390"/>
      <c r="G684" s="390"/>
      <c r="H684" s="390"/>
      <c r="I684" s="390"/>
      <c r="J684" s="390"/>
      <c r="K684" s="390"/>
      <c r="L684" s="390"/>
      <c r="M684" s="390"/>
      <c r="N684" s="390"/>
      <c r="O684" s="390"/>
      <c r="P684" s="390"/>
      <c r="Q684" s="390"/>
      <c r="R684" s="390"/>
      <c r="S684" s="390"/>
      <c r="T684" s="390"/>
      <c r="U684" s="390"/>
    </row>
    <row r="685" spans="2:21" ht="15.75">
      <c r="B685" s="390"/>
      <c r="C685" s="390"/>
      <c r="D685" s="390"/>
      <c r="E685" s="390"/>
      <c r="F685" s="390"/>
      <c r="G685" s="390"/>
      <c r="H685" s="390"/>
      <c r="I685" s="390"/>
      <c r="J685" s="390"/>
      <c r="K685" s="390"/>
      <c r="L685" s="390"/>
      <c r="M685" s="390"/>
      <c r="N685" s="390"/>
      <c r="O685" s="390"/>
      <c r="P685" s="390"/>
      <c r="Q685" s="390"/>
      <c r="R685" s="390"/>
      <c r="S685" s="390"/>
      <c r="T685" s="390"/>
      <c r="U685" s="390"/>
    </row>
    <row r="686" spans="2:21" ht="15.75">
      <c r="B686" s="390"/>
      <c r="C686" s="390"/>
      <c r="D686" s="390"/>
      <c r="E686" s="390"/>
      <c r="F686" s="390"/>
      <c r="G686" s="390"/>
      <c r="H686" s="390"/>
      <c r="I686" s="390"/>
      <c r="J686" s="390"/>
      <c r="K686" s="390"/>
      <c r="L686" s="390"/>
      <c r="M686" s="390"/>
      <c r="N686" s="390"/>
      <c r="O686" s="390"/>
      <c r="P686" s="390"/>
      <c r="Q686" s="390"/>
      <c r="R686" s="390"/>
      <c r="S686" s="390"/>
      <c r="T686" s="390"/>
      <c r="U686" s="390"/>
    </row>
    <row r="687" spans="2:21" ht="15.75">
      <c r="B687" s="390"/>
      <c r="C687" s="390"/>
      <c r="D687" s="390"/>
      <c r="E687" s="390"/>
      <c r="F687" s="390"/>
      <c r="G687" s="390"/>
      <c r="H687" s="390"/>
      <c r="I687" s="390"/>
      <c r="J687" s="390"/>
      <c r="K687" s="390"/>
      <c r="L687" s="390"/>
      <c r="M687" s="390"/>
      <c r="N687" s="390"/>
      <c r="O687" s="390"/>
      <c r="P687" s="390"/>
      <c r="Q687" s="390"/>
      <c r="R687" s="390"/>
      <c r="S687" s="390"/>
      <c r="T687" s="390"/>
      <c r="U687" s="390"/>
    </row>
    <row r="688" spans="2:21" ht="15.75">
      <c r="B688" s="390"/>
      <c r="C688" s="390"/>
      <c r="D688" s="390"/>
      <c r="E688" s="390"/>
      <c r="F688" s="390"/>
      <c r="G688" s="390"/>
      <c r="H688" s="390"/>
      <c r="I688" s="390"/>
      <c r="J688" s="390"/>
      <c r="K688" s="390"/>
      <c r="L688" s="390"/>
      <c r="M688" s="390"/>
      <c r="N688" s="390"/>
      <c r="O688" s="390"/>
      <c r="P688" s="390"/>
      <c r="Q688" s="390"/>
      <c r="R688" s="390"/>
      <c r="S688" s="390"/>
      <c r="T688" s="390"/>
      <c r="U688" s="390"/>
    </row>
    <row r="689" spans="2:21" ht="15.75">
      <c r="B689" s="390"/>
      <c r="C689" s="390"/>
      <c r="D689" s="390"/>
      <c r="E689" s="390"/>
      <c r="F689" s="390"/>
      <c r="G689" s="390"/>
      <c r="H689" s="390"/>
      <c r="I689" s="390"/>
      <c r="J689" s="390"/>
      <c r="K689" s="390"/>
      <c r="L689" s="390"/>
      <c r="M689" s="390"/>
      <c r="N689" s="390"/>
      <c r="O689" s="390"/>
      <c r="P689" s="390"/>
      <c r="Q689" s="390"/>
      <c r="R689" s="390"/>
      <c r="S689" s="390"/>
      <c r="T689" s="390"/>
      <c r="U689" s="390"/>
    </row>
    <row r="690" spans="2:21" ht="15.75">
      <c r="B690" s="390"/>
      <c r="C690" s="390"/>
      <c r="D690" s="390"/>
      <c r="E690" s="390"/>
      <c r="F690" s="390"/>
      <c r="G690" s="390"/>
      <c r="H690" s="390"/>
      <c r="I690" s="390"/>
      <c r="J690" s="390"/>
      <c r="K690" s="390"/>
      <c r="L690" s="390"/>
      <c r="M690" s="390"/>
      <c r="N690" s="390"/>
      <c r="O690" s="390"/>
      <c r="P690" s="390"/>
      <c r="Q690" s="390"/>
      <c r="R690" s="390"/>
      <c r="S690" s="390"/>
      <c r="T690" s="390"/>
      <c r="U690" s="390"/>
    </row>
    <row r="691" spans="2:21" ht="15.75">
      <c r="B691" s="390"/>
      <c r="C691" s="390"/>
      <c r="D691" s="390"/>
      <c r="E691" s="390"/>
      <c r="F691" s="390"/>
      <c r="G691" s="390"/>
      <c r="H691" s="390"/>
      <c r="I691" s="390"/>
      <c r="J691" s="390"/>
      <c r="K691" s="390"/>
      <c r="L691" s="390"/>
      <c r="M691" s="390"/>
      <c r="N691" s="390"/>
      <c r="O691" s="390"/>
      <c r="P691" s="390"/>
      <c r="Q691" s="390"/>
      <c r="R691" s="390"/>
      <c r="S691" s="390"/>
      <c r="T691" s="390"/>
      <c r="U691" s="390"/>
    </row>
    <row r="692" spans="2:21" ht="15.75">
      <c r="B692" s="390"/>
      <c r="C692" s="390"/>
      <c r="D692" s="390"/>
      <c r="E692" s="390"/>
      <c r="F692" s="390"/>
      <c r="G692" s="390"/>
      <c r="H692" s="390"/>
      <c r="I692" s="390"/>
      <c r="J692" s="390"/>
      <c r="K692" s="390"/>
      <c r="L692" s="390"/>
      <c r="M692" s="390"/>
      <c r="N692" s="390"/>
      <c r="O692" s="390"/>
      <c r="P692" s="390"/>
      <c r="Q692" s="390"/>
      <c r="R692" s="390"/>
      <c r="S692" s="390"/>
      <c r="T692" s="390"/>
      <c r="U692" s="390"/>
    </row>
    <row r="693" spans="2:21" ht="15.75">
      <c r="B693" s="390"/>
      <c r="C693" s="390"/>
      <c r="D693" s="390"/>
      <c r="E693" s="390"/>
      <c r="F693" s="390"/>
      <c r="G693" s="390"/>
      <c r="H693" s="390"/>
      <c r="I693" s="390"/>
      <c r="J693" s="390"/>
      <c r="K693" s="390"/>
      <c r="L693" s="390"/>
      <c r="M693" s="390"/>
      <c r="N693" s="390"/>
      <c r="O693" s="390"/>
      <c r="P693" s="390"/>
      <c r="Q693" s="390"/>
      <c r="R693" s="390"/>
      <c r="S693" s="390"/>
      <c r="T693" s="390"/>
      <c r="U693" s="390"/>
    </row>
    <row r="694" spans="2:21" ht="15.75">
      <c r="B694" s="390"/>
      <c r="C694" s="390"/>
      <c r="D694" s="390"/>
      <c r="E694" s="390"/>
      <c r="F694" s="390"/>
      <c r="G694" s="390"/>
      <c r="H694" s="390"/>
      <c r="I694" s="390"/>
      <c r="J694" s="390"/>
      <c r="K694" s="390"/>
      <c r="L694" s="390"/>
      <c r="M694" s="390"/>
      <c r="N694" s="390"/>
      <c r="O694" s="390"/>
      <c r="P694" s="390"/>
      <c r="Q694" s="390"/>
      <c r="R694" s="390"/>
      <c r="S694" s="390"/>
      <c r="T694" s="390"/>
      <c r="U694" s="390"/>
    </row>
    <row r="695" spans="2:21" ht="15.75">
      <c r="B695" s="390"/>
      <c r="C695" s="390"/>
      <c r="D695" s="390"/>
      <c r="E695" s="390"/>
      <c r="F695" s="390"/>
      <c r="G695" s="390"/>
      <c r="H695" s="390"/>
      <c r="I695" s="390"/>
      <c r="J695" s="390"/>
      <c r="K695" s="390"/>
      <c r="L695" s="390"/>
      <c r="M695" s="390"/>
      <c r="N695" s="390"/>
      <c r="O695" s="390"/>
      <c r="P695" s="390"/>
      <c r="Q695" s="390"/>
      <c r="R695" s="390"/>
      <c r="S695" s="390"/>
      <c r="T695" s="390"/>
      <c r="U695" s="390"/>
    </row>
    <row r="696" spans="2:21" ht="15.75">
      <c r="B696" s="390"/>
      <c r="C696" s="390"/>
      <c r="D696" s="390"/>
      <c r="E696" s="390"/>
      <c r="F696" s="390"/>
      <c r="G696" s="390"/>
      <c r="H696" s="390"/>
      <c r="I696" s="390"/>
      <c r="J696" s="390"/>
      <c r="K696" s="390"/>
      <c r="L696" s="390"/>
      <c r="M696" s="390"/>
      <c r="N696" s="390"/>
      <c r="O696" s="390"/>
      <c r="P696" s="390"/>
      <c r="Q696" s="390"/>
      <c r="R696" s="390"/>
      <c r="S696" s="390"/>
      <c r="T696" s="390"/>
      <c r="U696" s="390"/>
    </row>
    <row r="697" spans="2:21" ht="15.75">
      <c r="B697" s="390"/>
      <c r="C697" s="390"/>
      <c r="D697" s="390"/>
      <c r="E697" s="390"/>
      <c r="F697" s="390"/>
      <c r="G697" s="390"/>
      <c r="H697" s="390"/>
      <c r="I697" s="390"/>
      <c r="J697" s="390"/>
      <c r="K697" s="390"/>
      <c r="L697" s="390"/>
      <c r="M697" s="390"/>
      <c r="N697" s="390"/>
      <c r="O697" s="390"/>
      <c r="P697" s="390"/>
      <c r="Q697" s="390"/>
      <c r="R697" s="390"/>
      <c r="S697" s="390"/>
      <c r="T697" s="390"/>
      <c r="U697" s="390"/>
    </row>
    <row r="698" spans="2:21" ht="15.75">
      <c r="B698" s="390"/>
      <c r="C698" s="390"/>
      <c r="D698" s="390"/>
      <c r="E698" s="390"/>
      <c r="F698" s="390"/>
      <c r="G698" s="390"/>
      <c r="H698" s="390"/>
      <c r="I698" s="390"/>
      <c r="J698" s="390"/>
      <c r="K698" s="390"/>
      <c r="L698" s="390"/>
      <c r="M698" s="390"/>
      <c r="N698" s="390"/>
      <c r="O698" s="390"/>
      <c r="P698" s="390"/>
      <c r="Q698" s="390"/>
      <c r="R698" s="390"/>
      <c r="S698" s="390"/>
      <c r="T698" s="390"/>
      <c r="U698" s="390"/>
    </row>
    <row r="699" spans="2:21" ht="15.75">
      <c r="B699" s="390"/>
      <c r="C699" s="390"/>
      <c r="D699" s="390"/>
      <c r="E699" s="390"/>
      <c r="F699" s="390"/>
      <c r="G699" s="390"/>
      <c r="H699" s="390"/>
      <c r="I699" s="390"/>
      <c r="J699" s="390"/>
      <c r="K699" s="390"/>
      <c r="L699" s="390"/>
      <c r="M699" s="390"/>
      <c r="N699" s="390"/>
      <c r="O699" s="390"/>
      <c r="P699" s="390"/>
      <c r="Q699" s="390"/>
      <c r="R699" s="390"/>
      <c r="S699" s="390"/>
      <c r="T699" s="390"/>
      <c r="U699" s="390"/>
    </row>
    <row r="700" spans="2:21" ht="15.75">
      <c r="B700" s="390"/>
      <c r="C700" s="390"/>
      <c r="D700" s="390"/>
      <c r="E700" s="390"/>
      <c r="F700" s="390"/>
      <c r="G700" s="390"/>
      <c r="H700" s="390"/>
      <c r="I700" s="390"/>
      <c r="J700" s="390"/>
      <c r="K700" s="390"/>
      <c r="L700" s="390"/>
      <c r="M700" s="390"/>
      <c r="N700" s="390"/>
      <c r="O700" s="390"/>
      <c r="P700" s="390"/>
      <c r="Q700" s="390"/>
      <c r="R700" s="390"/>
      <c r="S700" s="390"/>
      <c r="T700" s="390"/>
      <c r="U700" s="390"/>
    </row>
    <row r="701" spans="2:21" ht="15.75">
      <c r="B701" s="390"/>
      <c r="C701" s="390"/>
      <c r="D701" s="390"/>
      <c r="E701" s="390"/>
      <c r="F701" s="390"/>
      <c r="G701" s="390"/>
      <c r="H701" s="390"/>
      <c r="I701" s="390"/>
      <c r="J701" s="390"/>
      <c r="K701" s="390"/>
      <c r="L701" s="390"/>
      <c r="M701" s="390"/>
      <c r="N701" s="390"/>
      <c r="O701" s="390"/>
      <c r="P701" s="390"/>
      <c r="Q701" s="390"/>
      <c r="R701" s="390"/>
      <c r="S701" s="390"/>
      <c r="T701" s="390"/>
      <c r="U701" s="390"/>
    </row>
    <row r="702" spans="2:21" ht="15.75">
      <c r="B702" s="390"/>
      <c r="C702" s="390"/>
      <c r="D702" s="390"/>
      <c r="E702" s="390"/>
      <c r="F702" s="390"/>
      <c r="G702" s="390"/>
      <c r="H702" s="390"/>
      <c r="I702" s="390"/>
      <c r="J702" s="390"/>
      <c r="K702" s="390"/>
      <c r="L702" s="390"/>
      <c r="M702" s="390"/>
      <c r="N702" s="390"/>
      <c r="O702" s="390"/>
      <c r="P702" s="390"/>
      <c r="Q702" s="390"/>
      <c r="R702" s="390"/>
      <c r="S702" s="390"/>
      <c r="T702" s="390"/>
      <c r="U702" s="390"/>
    </row>
    <row r="703" spans="2:21" ht="15.75">
      <c r="B703" s="390"/>
      <c r="C703" s="390"/>
      <c r="D703" s="390"/>
      <c r="E703" s="390"/>
      <c r="F703" s="390"/>
      <c r="G703" s="390"/>
      <c r="H703" s="390"/>
      <c r="I703" s="390"/>
      <c r="J703" s="390"/>
      <c r="K703" s="390"/>
      <c r="L703" s="390"/>
      <c r="M703" s="390"/>
      <c r="N703" s="390"/>
      <c r="O703" s="390"/>
      <c r="P703" s="390"/>
      <c r="Q703" s="390"/>
      <c r="R703" s="390"/>
      <c r="S703" s="390"/>
      <c r="T703" s="390"/>
      <c r="U703" s="390"/>
    </row>
    <row r="704" spans="2:21" ht="15.75">
      <c r="B704" s="390"/>
      <c r="C704" s="390"/>
      <c r="D704" s="390"/>
      <c r="E704" s="390"/>
      <c r="F704" s="390"/>
      <c r="G704" s="390"/>
      <c r="H704" s="390"/>
      <c r="I704" s="390"/>
      <c r="J704" s="390"/>
      <c r="K704" s="390"/>
      <c r="L704" s="390"/>
      <c r="M704" s="390"/>
      <c r="N704" s="390"/>
      <c r="O704" s="390"/>
      <c r="P704" s="390"/>
      <c r="Q704" s="390"/>
      <c r="R704" s="390"/>
      <c r="S704" s="390"/>
      <c r="T704" s="390"/>
      <c r="U704" s="390"/>
    </row>
    <row r="705" spans="2:21" ht="15.75">
      <c r="B705" s="390"/>
      <c r="C705" s="390"/>
      <c r="D705" s="390"/>
      <c r="E705" s="390"/>
      <c r="F705" s="390"/>
      <c r="G705" s="390"/>
      <c r="H705" s="390"/>
      <c r="I705" s="390"/>
      <c r="J705" s="390"/>
      <c r="K705" s="390"/>
      <c r="L705" s="390"/>
      <c r="M705" s="390"/>
      <c r="N705" s="390"/>
      <c r="O705" s="390"/>
      <c r="P705" s="390"/>
      <c r="Q705" s="390"/>
      <c r="R705" s="390"/>
      <c r="S705" s="390"/>
      <c r="T705" s="390"/>
      <c r="U705" s="390"/>
    </row>
    <row r="706" spans="2:21" ht="15.75">
      <c r="B706" s="390"/>
      <c r="C706" s="390"/>
      <c r="D706" s="390"/>
      <c r="E706" s="390"/>
      <c r="F706" s="390"/>
      <c r="G706" s="390"/>
      <c r="H706" s="390"/>
      <c r="I706" s="390"/>
      <c r="J706" s="390"/>
      <c r="K706" s="390"/>
      <c r="L706" s="390"/>
      <c r="M706" s="390"/>
      <c r="N706" s="390"/>
      <c r="O706" s="390"/>
      <c r="P706" s="390"/>
      <c r="Q706" s="390"/>
      <c r="R706" s="390"/>
      <c r="S706" s="390"/>
      <c r="T706" s="390"/>
      <c r="U706" s="390"/>
    </row>
    <row r="707" spans="2:21" ht="15.75">
      <c r="B707" s="390"/>
      <c r="C707" s="390"/>
      <c r="D707" s="390"/>
      <c r="E707" s="390"/>
      <c r="F707" s="390"/>
      <c r="G707" s="390"/>
      <c r="H707" s="390"/>
      <c r="I707" s="390"/>
      <c r="J707" s="390"/>
      <c r="K707" s="390"/>
      <c r="L707" s="390"/>
      <c r="M707" s="390"/>
      <c r="N707" s="390"/>
      <c r="O707" s="390"/>
      <c r="P707" s="390"/>
      <c r="Q707" s="390"/>
      <c r="R707" s="390"/>
      <c r="S707" s="390"/>
      <c r="T707" s="390"/>
      <c r="U707" s="390"/>
    </row>
    <row r="708" spans="2:21" ht="15.75">
      <c r="B708" s="390"/>
      <c r="C708" s="390"/>
      <c r="D708" s="390"/>
      <c r="E708" s="390"/>
      <c r="F708" s="390"/>
      <c r="G708" s="390"/>
      <c r="H708" s="390"/>
      <c r="I708" s="390"/>
      <c r="J708" s="390"/>
      <c r="K708" s="390"/>
      <c r="L708" s="390"/>
      <c r="M708" s="390"/>
      <c r="N708" s="390"/>
      <c r="O708" s="390"/>
      <c r="P708" s="390"/>
      <c r="Q708" s="390"/>
      <c r="R708" s="390"/>
      <c r="S708" s="390"/>
      <c r="T708" s="390"/>
      <c r="U708" s="390"/>
    </row>
    <row r="709" spans="2:21" ht="15.75">
      <c r="B709" s="390"/>
      <c r="C709" s="390"/>
      <c r="D709" s="390"/>
      <c r="E709" s="390"/>
      <c r="F709" s="390"/>
      <c r="G709" s="390"/>
      <c r="H709" s="390"/>
      <c r="I709" s="390"/>
      <c r="J709" s="390"/>
      <c r="K709" s="390"/>
      <c r="L709" s="390"/>
      <c r="M709" s="390"/>
      <c r="N709" s="390"/>
      <c r="O709" s="390"/>
      <c r="P709" s="390"/>
      <c r="Q709" s="390"/>
      <c r="R709" s="390"/>
      <c r="S709" s="390"/>
      <c r="T709" s="390"/>
      <c r="U709" s="390"/>
    </row>
    <row r="710" spans="2:21" ht="15.75">
      <c r="B710" s="390"/>
      <c r="C710" s="390"/>
      <c r="D710" s="390"/>
      <c r="E710" s="390"/>
      <c r="F710" s="390"/>
      <c r="G710" s="390"/>
      <c r="H710" s="390"/>
      <c r="I710" s="390"/>
      <c r="J710" s="390"/>
      <c r="K710" s="390"/>
      <c r="L710" s="390"/>
      <c r="M710" s="390"/>
      <c r="N710" s="390"/>
      <c r="O710" s="390"/>
      <c r="P710" s="390"/>
      <c r="Q710" s="390"/>
      <c r="R710" s="390"/>
      <c r="S710" s="390"/>
      <c r="T710" s="390"/>
      <c r="U710" s="390"/>
    </row>
    <row r="711" spans="2:21" ht="15.75">
      <c r="B711" s="390"/>
      <c r="C711" s="390"/>
      <c r="D711" s="390"/>
      <c r="E711" s="390"/>
      <c r="F711" s="390"/>
      <c r="G711" s="390"/>
      <c r="H711" s="390"/>
      <c r="I711" s="390"/>
      <c r="J711" s="390"/>
      <c r="K711" s="390"/>
      <c r="L711" s="390"/>
      <c r="M711" s="390"/>
      <c r="N711" s="390"/>
      <c r="O711" s="390"/>
      <c r="P711" s="390"/>
      <c r="Q711" s="390"/>
      <c r="R711" s="390"/>
      <c r="S711" s="390"/>
      <c r="T711" s="390"/>
      <c r="U711" s="390"/>
    </row>
    <row r="712" spans="2:21" ht="15.75">
      <c r="B712" s="390"/>
      <c r="C712" s="390"/>
      <c r="D712" s="390"/>
      <c r="E712" s="390"/>
      <c r="F712" s="390"/>
      <c r="G712" s="390"/>
      <c r="H712" s="390"/>
      <c r="I712" s="390"/>
      <c r="J712" s="390"/>
      <c r="K712" s="390"/>
      <c r="L712" s="390"/>
      <c r="M712" s="390"/>
      <c r="N712" s="390"/>
      <c r="O712" s="390"/>
      <c r="P712" s="390"/>
      <c r="Q712" s="390"/>
      <c r="R712" s="390"/>
      <c r="S712" s="390"/>
      <c r="T712" s="390"/>
      <c r="U712" s="390"/>
    </row>
    <row r="713" spans="2:21" ht="15.75">
      <c r="B713" s="390"/>
      <c r="C713" s="390"/>
      <c r="D713" s="390"/>
      <c r="E713" s="390"/>
      <c r="F713" s="390"/>
      <c r="G713" s="390"/>
      <c r="H713" s="390"/>
      <c r="I713" s="390"/>
      <c r="J713" s="390"/>
      <c r="K713" s="390"/>
      <c r="L713" s="390"/>
      <c r="M713" s="390"/>
      <c r="N713" s="390"/>
      <c r="O713" s="390"/>
      <c r="P713" s="390"/>
      <c r="Q713" s="390"/>
      <c r="R713" s="390"/>
      <c r="S713" s="390"/>
      <c r="T713" s="390"/>
      <c r="U713" s="390"/>
    </row>
    <row r="714" spans="2:21" ht="15.75">
      <c r="B714" s="390"/>
      <c r="C714" s="390"/>
      <c r="D714" s="390"/>
      <c r="E714" s="390"/>
      <c r="F714" s="390"/>
      <c r="G714" s="390"/>
      <c r="H714" s="390"/>
      <c r="I714" s="390"/>
      <c r="J714" s="390"/>
      <c r="K714" s="390"/>
      <c r="L714" s="390"/>
      <c r="M714" s="390"/>
      <c r="N714" s="390"/>
      <c r="O714" s="390"/>
      <c r="P714" s="390"/>
      <c r="Q714" s="390"/>
      <c r="R714" s="390"/>
      <c r="S714" s="390"/>
      <c r="T714" s="390"/>
      <c r="U714" s="390"/>
    </row>
    <row r="715" spans="2:21" ht="15.75">
      <c r="B715" s="390"/>
      <c r="C715" s="390"/>
      <c r="D715" s="390"/>
      <c r="E715" s="390"/>
      <c r="F715" s="390"/>
      <c r="G715" s="390"/>
      <c r="H715" s="390"/>
      <c r="I715" s="390"/>
      <c r="J715" s="390"/>
      <c r="K715" s="390"/>
      <c r="L715" s="390"/>
      <c r="M715" s="390"/>
      <c r="N715" s="390"/>
      <c r="O715" s="390"/>
      <c r="P715" s="390"/>
      <c r="Q715" s="390"/>
      <c r="R715" s="390"/>
      <c r="S715" s="390"/>
      <c r="T715" s="390"/>
      <c r="U715" s="390"/>
    </row>
    <row r="716" spans="2:21" ht="15.75">
      <c r="B716" s="390"/>
      <c r="C716" s="390"/>
      <c r="D716" s="390"/>
      <c r="E716" s="390"/>
      <c r="F716" s="390"/>
      <c r="G716" s="390"/>
      <c r="H716" s="390"/>
      <c r="I716" s="390"/>
      <c r="J716" s="390"/>
      <c r="K716" s="390"/>
      <c r="L716" s="390"/>
      <c r="M716" s="390"/>
      <c r="N716" s="390"/>
      <c r="O716" s="390"/>
      <c r="P716" s="390"/>
      <c r="Q716" s="390"/>
      <c r="R716" s="390"/>
      <c r="S716" s="390"/>
      <c r="T716" s="390"/>
      <c r="U716" s="390"/>
    </row>
    <row r="717" spans="2:21" ht="15.75">
      <c r="B717" s="390"/>
      <c r="C717" s="390"/>
      <c r="D717" s="390"/>
      <c r="E717" s="390"/>
      <c r="F717" s="390"/>
      <c r="G717" s="390"/>
      <c r="H717" s="390"/>
      <c r="I717" s="390"/>
      <c r="J717" s="390"/>
      <c r="K717" s="390"/>
      <c r="L717" s="390"/>
      <c r="M717" s="390"/>
      <c r="N717" s="390"/>
      <c r="O717" s="390"/>
      <c r="P717" s="390"/>
      <c r="Q717" s="390"/>
      <c r="R717" s="390"/>
      <c r="S717" s="390"/>
      <c r="T717" s="390"/>
      <c r="U717" s="390"/>
    </row>
  </sheetData>
  <sheetProtection/>
  <mergeCells count="10">
    <mergeCell ref="O29:V29"/>
    <mergeCell ref="O30:V30"/>
    <mergeCell ref="D1:R1"/>
    <mergeCell ref="A4:Z4"/>
    <mergeCell ref="A5:Z5"/>
    <mergeCell ref="A6:Z6"/>
    <mergeCell ref="C8:N8"/>
    <mergeCell ref="O8:Z8"/>
    <mergeCell ref="B8:B9"/>
    <mergeCell ref="A8:A9"/>
  </mergeCells>
  <printOptions/>
  <pageMargins left="0.68" right="0.37" top="0.33" bottom="0.31" header="0.35" footer="0.3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SheetLayoutView="100" zoomScalePageLayoutView="0" workbookViewId="0" topLeftCell="A1">
      <selection activeCell="A1" sqref="A1:E2"/>
    </sheetView>
  </sheetViews>
  <sheetFormatPr defaultColWidth="9.8515625" defaultRowHeight="12.75"/>
  <cols>
    <col min="1" max="1" width="2.7109375" style="856" customWidth="1"/>
    <col min="2" max="2" width="16.7109375" style="856" customWidth="1"/>
    <col min="3" max="3" width="5.57421875" style="856" customWidth="1"/>
    <col min="4" max="4" width="5.28125" style="856" customWidth="1"/>
    <col min="5" max="6" width="4.421875" style="856" customWidth="1"/>
    <col min="7" max="7" width="5.00390625" style="856" customWidth="1"/>
    <col min="8" max="8" width="5.421875" style="856" customWidth="1"/>
    <col min="9" max="9" width="4.8515625" style="856" customWidth="1"/>
    <col min="10" max="10" width="4.421875" style="856" customWidth="1"/>
    <col min="11" max="11" width="4.57421875" style="856" customWidth="1"/>
    <col min="12" max="12" width="3.8515625" style="856" customWidth="1"/>
    <col min="13" max="13" width="3.57421875" style="856" customWidth="1"/>
    <col min="14" max="15" width="5.140625" style="856" customWidth="1"/>
    <col min="16" max="16" width="5.00390625" style="856" customWidth="1"/>
    <col min="17" max="17" width="4.421875" style="856" customWidth="1"/>
    <col min="18" max="19" width="5.421875" style="856" customWidth="1"/>
    <col min="20" max="20" width="5.57421875" style="856" customWidth="1"/>
    <col min="21" max="21" width="4.8515625" style="856" customWidth="1"/>
    <col min="22" max="22" width="4.421875" style="856" customWidth="1"/>
    <col min="23" max="23" width="4.8515625" style="856" customWidth="1"/>
    <col min="24" max="24" width="4.421875" style="856" customWidth="1"/>
    <col min="25" max="25" width="4.140625" style="856" customWidth="1"/>
    <col min="26" max="26" width="5.8515625" style="856" customWidth="1"/>
    <col min="27" max="16384" width="9.8515625" style="856" customWidth="1"/>
  </cols>
  <sheetData>
    <row r="1" spans="1:26" ht="15.75">
      <c r="A1" s="855" t="s">
        <v>334</v>
      </c>
      <c r="C1" s="390"/>
      <c r="E1" s="563"/>
      <c r="F1" s="563"/>
      <c r="G1" s="563"/>
      <c r="H1" s="563"/>
      <c r="I1" s="563"/>
      <c r="J1" s="563"/>
      <c r="K1" s="563"/>
      <c r="L1" s="563"/>
      <c r="M1" s="500" t="s">
        <v>338</v>
      </c>
      <c r="N1" s="563"/>
      <c r="O1" s="563"/>
      <c r="P1" s="563"/>
      <c r="Q1" s="563"/>
      <c r="R1" s="563"/>
      <c r="S1" s="390"/>
      <c r="T1" s="390"/>
      <c r="U1" s="390"/>
      <c r="X1" s="407" t="s">
        <v>130</v>
      </c>
      <c r="Y1" s="407"/>
      <c r="Z1" s="407"/>
    </row>
    <row r="2" spans="1:21" ht="15.75">
      <c r="A2" s="389" t="s">
        <v>74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</row>
    <row r="3" spans="2:21" ht="15.75"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</row>
    <row r="4" spans="1:26" ht="18.75">
      <c r="A4" s="1359" t="s">
        <v>128</v>
      </c>
      <c r="B4" s="1359"/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1359"/>
      <c r="S4" s="1359"/>
      <c r="T4" s="1359"/>
      <c r="U4" s="1359"/>
      <c r="V4" s="1359"/>
      <c r="W4" s="1359"/>
      <c r="X4" s="1359"/>
      <c r="Y4" s="1359"/>
      <c r="Z4" s="1359"/>
    </row>
    <row r="5" spans="1:26" ht="18.75">
      <c r="A5" s="1359" t="s">
        <v>444</v>
      </c>
      <c r="B5" s="1359"/>
      <c r="C5" s="1359"/>
      <c r="D5" s="1359"/>
      <c r="E5" s="1359"/>
      <c r="F5" s="1359"/>
      <c r="G5" s="1359"/>
      <c r="H5" s="1359"/>
      <c r="I5" s="1359"/>
      <c r="J5" s="1359"/>
      <c r="K5" s="1359"/>
      <c r="L5" s="1359"/>
      <c r="M5" s="1359"/>
      <c r="N5" s="1359"/>
      <c r="O5" s="1359"/>
      <c r="P5" s="1359"/>
      <c r="Q5" s="1359"/>
      <c r="R5" s="1359"/>
      <c r="S5" s="1359"/>
      <c r="T5" s="1359"/>
      <c r="U5" s="1359"/>
      <c r="V5" s="1359"/>
      <c r="W5" s="1359"/>
      <c r="X5" s="1359"/>
      <c r="Y5" s="1359"/>
      <c r="Z5" s="1359"/>
    </row>
    <row r="6" spans="1:26" ht="16.5">
      <c r="A6" s="1663" t="s">
        <v>131</v>
      </c>
      <c r="B6" s="1663"/>
      <c r="C6" s="1663"/>
      <c r="D6" s="1663"/>
      <c r="E6" s="1663"/>
      <c r="F6" s="1663"/>
      <c r="G6" s="1663"/>
      <c r="H6" s="1663"/>
      <c r="I6" s="1663"/>
      <c r="J6" s="1663"/>
      <c r="K6" s="1663"/>
      <c r="L6" s="1663"/>
      <c r="M6" s="1663"/>
      <c r="N6" s="1663"/>
      <c r="O6" s="1663"/>
      <c r="P6" s="1663"/>
      <c r="Q6" s="1663"/>
      <c r="R6" s="1663"/>
      <c r="S6" s="1663"/>
      <c r="T6" s="1663"/>
      <c r="U6" s="1663"/>
      <c r="V6" s="1663"/>
      <c r="W6" s="1663"/>
      <c r="X6" s="1663"/>
      <c r="Y6" s="1663"/>
      <c r="Z6" s="1663"/>
    </row>
    <row r="7" spans="2:21" ht="16.5" thickBot="1"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</row>
    <row r="8" spans="1:26" ht="15.75">
      <c r="A8" s="1664" t="s">
        <v>368</v>
      </c>
      <c r="B8" s="1443" t="s">
        <v>75</v>
      </c>
      <c r="C8" s="1465" t="s">
        <v>170</v>
      </c>
      <c r="D8" s="1466"/>
      <c r="E8" s="1466"/>
      <c r="F8" s="1466"/>
      <c r="G8" s="1466"/>
      <c r="H8" s="1466"/>
      <c r="I8" s="1466"/>
      <c r="J8" s="1466"/>
      <c r="K8" s="1466"/>
      <c r="L8" s="1466"/>
      <c r="M8" s="1466"/>
      <c r="N8" s="1467"/>
      <c r="O8" s="1466" t="s">
        <v>171</v>
      </c>
      <c r="P8" s="1466"/>
      <c r="Q8" s="1466"/>
      <c r="R8" s="1466"/>
      <c r="S8" s="1466"/>
      <c r="T8" s="1466"/>
      <c r="U8" s="1466"/>
      <c r="V8" s="1466"/>
      <c r="W8" s="1466"/>
      <c r="X8" s="1466"/>
      <c r="Y8" s="1466"/>
      <c r="Z8" s="1467"/>
    </row>
    <row r="9" spans="1:26" ht="51.75" thickBot="1">
      <c r="A9" s="1665"/>
      <c r="B9" s="1444"/>
      <c r="C9" s="508" t="s">
        <v>196</v>
      </c>
      <c r="D9" s="526" t="s">
        <v>390</v>
      </c>
      <c r="E9" s="712" t="s">
        <v>86</v>
      </c>
      <c r="F9" s="526" t="s">
        <v>391</v>
      </c>
      <c r="G9" s="712" t="s">
        <v>392</v>
      </c>
      <c r="H9" s="526" t="s">
        <v>393</v>
      </c>
      <c r="I9" s="712" t="s">
        <v>90</v>
      </c>
      <c r="J9" s="526" t="s">
        <v>91</v>
      </c>
      <c r="K9" s="712" t="s">
        <v>92</v>
      </c>
      <c r="L9" s="526" t="s">
        <v>202</v>
      </c>
      <c r="M9" s="526" t="s">
        <v>394</v>
      </c>
      <c r="N9" s="497" t="s">
        <v>93</v>
      </c>
      <c r="O9" s="816" t="s">
        <v>196</v>
      </c>
      <c r="P9" s="526" t="s">
        <v>390</v>
      </c>
      <c r="Q9" s="712" t="s">
        <v>86</v>
      </c>
      <c r="R9" s="526" t="s">
        <v>391</v>
      </c>
      <c r="S9" s="712" t="s">
        <v>392</v>
      </c>
      <c r="T9" s="526" t="s">
        <v>393</v>
      </c>
      <c r="U9" s="712" t="s">
        <v>90</v>
      </c>
      <c r="V9" s="526" t="s">
        <v>91</v>
      </c>
      <c r="W9" s="712" t="s">
        <v>92</v>
      </c>
      <c r="X9" s="526" t="s">
        <v>202</v>
      </c>
      <c r="Y9" s="526" t="s">
        <v>394</v>
      </c>
      <c r="Z9" s="497" t="s">
        <v>93</v>
      </c>
    </row>
    <row r="10" spans="1:26" ht="16.5" thickBot="1">
      <c r="A10" s="857">
        <v>1</v>
      </c>
      <c r="B10" s="679">
        <v>2</v>
      </c>
      <c r="C10" s="678">
        <v>3</v>
      </c>
      <c r="D10" s="681">
        <v>4</v>
      </c>
      <c r="E10" s="680">
        <v>5</v>
      </c>
      <c r="F10" s="681">
        <v>6</v>
      </c>
      <c r="G10" s="680">
        <v>7</v>
      </c>
      <c r="H10" s="681">
        <v>8</v>
      </c>
      <c r="I10" s="680">
        <v>9</v>
      </c>
      <c r="J10" s="681">
        <v>10</v>
      </c>
      <c r="K10" s="680">
        <v>11</v>
      </c>
      <c r="L10" s="681">
        <v>12</v>
      </c>
      <c r="M10" s="680">
        <v>13</v>
      </c>
      <c r="N10" s="684">
        <v>14</v>
      </c>
      <c r="O10" s="680">
        <v>15</v>
      </c>
      <c r="P10" s="681">
        <v>16</v>
      </c>
      <c r="Q10" s="680">
        <v>17</v>
      </c>
      <c r="R10" s="681">
        <v>18</v>
      </c>
      <c r="S10" s="680">
        <v>19</v>
      </c>
      <c r="T10" s="681">
        <v>20</v>
      </c>
      <c r="U10" s="680">
        <v>21</v>
      </c>
      <c r="V10" s="858">
        <v>22</v>
      </c>
      <c r="W10" s="859">
        <v>23</v>
      </c>
      <c r="X10" s="858">
        <v>24</v>
      </c>
      <c r="Y10" s="859">
        <v>25</v>
      </c>
      <c r="Z10" s="860">
        <v>26</v>
      </c>
    </row>
    <row r="11" spans="1:26" ht="15.75">
      <c r="A11" s="861">
        <v>1</v>
      </c>
      <c r="B11" s="888" t="s">
        <v>341</v>
      </c>
      <c r="C11" s="689"/>
      <c r="D11" s="688"/>
      <c r="E11" s="687"/>
      <c r="F11" s="688"/>
      <c r="G11" s="687"/>
      <c r="H11" s="688"/>
      <c r="I11" s="687"/>
      <c r="J11" s="688"/>
      <c r="K11" s="687"/>
      <c r="L11" s="688"/>
      <c r="M11" s="687"/>
      <c r="N11" s="690"/>
      <c r="O11" s="687"/>
      <c r="P11" s="688"/>
      <c r="Q11" s="687"/>
      <c r="R11" s="688"/>
      <c r="S11" s="687"/>
      <c r="T11" s="688"/>
      <c r="U11" s="687"/>
      <c r="V11" s="862"/>
      <c r="W11" s="863"/>
      <c r="X11" s="862"/>
      <c r="Y11" s="863"/>
      <c r="Z11" s="864"/>
    </row>
    <row r="12" spans="1:26" ht="15.75">
      <c r="A12" s="865"/>
      <c r="B12" s="932" t="s">
        <v>410</v>
      </c>
      <c r="C12" s="668"/>
      <c r="D12" s="667"/>
      <c r="E12" s="666"/>
      <c r="F12" s="667"/>
      <c r="G12" s="666"/>
      <c r="H12" s="667"/>
      <c r="I12" s="666"/>
      <c r="J12" s="667"/>
      <c r="K12" s="666"/>
      <c r="L12" s="667"/>
      <c r="M12" s="666"/>
      <c r="N12" s="669"/>
      <c r="O12" s="666"/>
      <c r="P12" s="667"/>
      <c r="Q12" s="666"/>
      <c r="R12" s="667"/>
      <c r="S12" s="666"/>
      <c r="T12" s="667"/>
      <c r="U12" s="666"/>
      <c r="V12" s="866"/>
      <c r="W12" s="867"/>
      <c r="X12" s="866"/>
      <c r="Y12" s="867"/>
      <c r="Z12" s="868"/>
    </row>
    <row r="13" spans="1:26" ht="15.75">
      <c r="A13" s="865"/>
      <c r="B13" s="932" t="s">
        <v>452</v>
      </c>
      <c r="C13" s="668"/>
      <c r="D13" s="667"/>
      <c r="E13" s="666"/>
      <c r="F13" s="667"/>
      <c r="G13" s="666"/>
      <c r="H13" s="667"/>
      <c r="I13" s="666"/>
      <c r="J13" s="667"/>
      <c r="K13" s="666"/>
      <c r="L13" s="667"/>
      <c r="M13" s="666"/>
      <c r="N13" s="669"/>
      <c r="O13" s="666"/>
      <c r="P13" s="667"/>
      <c r="Q13" s="666"/>
      <c r="R13" s="667"/>
      <c r="S13" s="666"/>
      <c r="T13" s="667"/>
      <c r="U13" s="666"/>
      <c r="V13" s="866"/>
      <c r="W13" s="867"/>
      <c r="X13" s="866"/>
      <c r="Y13" s="867"/>
      <c r="Z13" s="868"/>
    </row>
    <row r="14" spans="1:26" ht="15.75">
      <c r="A14" s="865"/>
      <c r="B14" s="889" t="s">
        <v>12</v>
      </c>
      <c r="C14" s="668"/>
      <c r="D14" s="667"/>
      <c r="E14" s="666"/>
      <c r="F14" s="667"/>
      <c r="G14" s="666"/>
      <c r="H14" s="667"/>
      <c r="I14" s="666"/>
      <c r="J14" s="667"/>
      <c r="K14" s="666"/>
      <c r="L14" s="667"/>
      <c r="M14" s="666"/>
      <c r="N14" s="669"/>
      <c r="O14" s="666"/>
      <c r="P14" s="667"/>
      <c r="Q14" s="666"/>
      <c r="R14" s="667"/>
      <c r="S14" s="666"/>
      <c r="T14" s="667"/>
      <c r="U14" s="666"/>
      <c r="V14" s="866"/>
      <c r="W14" s="867"/>
      <c r="X14" s="866"/>
      <c r="Y14" s="867"/>
      <c r="Z14" s="868"/>
    </row>
    <row r="15" spans="1:26" ht="16.5" thickBot="1">
      <c r="A15" s="869"/>
      <c r="B15" s="890" t="s">
        <v>13</v>
      </c>
      <c r="C15" s="701"/>
      <c r="D15" s="700"/>
      <c r="E15" s="699"/>
      <c r="F15" s="700"/>
      <c r="G15" s="699"/>
      <c r="H15" s="700"/>
      <c r="I15" s="699"/>
      <c r="J15" s="700"/>
      <c r="K15" s="699"/>
      <c r="L15" s="700"/>
      <c r="M15" s="699"/>
      <c r="N15" s="702"/>
      <c r="O15" s="699"/>
      <c r="P15" s="700"/>
      <c r="Q15" s="699"/>
      <c r="R15" s="700"/>
      <c r="S15" s="699"/>
      <c r="T15" s="700"/>
      <c r="U15" s="699"/>
      <c r="V15" s="870"/>
      <c r="W15" s="871"/>
      <c r="X15" s="870"/>
      <c r="Y15" s="871"/>
      <c r="Z15" s="868"/>
    </row>
    <row r="16" spans="1:26" ht="15.75">
      <c r="A16" s="872">
        <v>2</v>
      </c>
      <c r="B16" s="891" t="s">
        <v>341</v>
      </c>
      <c r="C16" s="886"/>
      <c r="D16" s="662"/>
      <c r="E16" s="873"/>
      <c r="F16" s="662"/>
      <c r="G16" s="873"/>
      <c r="H16" s="662"/>
      <c r="I16" s="873"/>
      <c r="J16" s="662"/>
      <c r="K16" s="873"/>
      <c r="L16" s="662"/>
      <c r="M16" s="873"/>
      <c r="N16" s="887"/>
      <c r="O16" s="873"/>
      <c r="P16" s="662"/>
      <c r="Q16" s="873"/>
      <c r="R16" s="662"/>
      <c r="S16" s="873"/>
      <c r="T16" s="662"/>
      <c r="U16" s="873"/>
      <c r="V16" s="874"/>
      <c r="W16" s="875"/>
      <c r="X16" s="874"/>
      <c r="Y16" s="875"/>
      <c r="Z16" s="876"/>
    </row>
    <row r="17" spans="1:26" ht="15.75">
      <c r="A17" s="865"/>
      <c r="B17" s="932" t="s">
        <v>410</v>
      </c>
      <c r="C17" s="668"/>
      <c r="D17" s="667"/>
      <c r="E17" s="666"/>
      <c r="F17" s="667"/>
      <c r="G17" s="666"/>
      <c r="H17" s="667"/>
      <c r="I17" s="666"/>
      <c r="J17" s="667"/>
      <c r="K17" s="666"/>
      <c r="L17" s="667"/>
      <c r="M17" s="666"/>
      <c r="N17" s="669"/>
      <c r="O17" s="666"/>
      <c r="P17" s="667"/>
      <c r="Q17" s="666"/>
      <c r="R17" s="667"/>
      <c r="S17" s="666"/>
      <c r="T17" s="667"/>
      <c r="U17" s="666"/>
      <c r="V17" s="866"/>
      <c r="W17" s="867"/>
      <c r="X17" s="866"/>
      <c r="Y17" s="867"/>
      <c r="Z17" s="868"/>
    </row>
    <row r="18" spans="1:26" ht="15.75">
      <c r="A18" s="865"/>
      <c r="B18" s="932" t="s">
        <v>452</v>
      </c>
      <c r="C18" s="668"/>
      <c r="D18" s="667"/>
      <c r="E18" s="666"/>
      <c r="F18" s="667"/>
      <c r="G18" s="666"/>
      <c r="H18" s="667"/>
      <c r="I18" s="666"/>
      <c r="J18" s="667"/>
      <c r="K18" s="666"/>
      <c r="L18" s="667"/>
      <c r="M18" s="666"/>
      <c r="N18" s="669"/>
      <c r="O18" s="666"/>
      <c r="P18" s="667"/>
      <c r="Q18" s="666"/>
      <c r="R18" s="667"/>
      <c r="S18" s="666"/>
      <c r="T18" s="667"/>
      <c r="U18" s="666"/>
      <c r="V18" s="866"/>
      <c r="W18" s="867"/>
      <c r="X18" s="866"/>
      <c r="Y18" s="867"/>
      <c r="Z18" s="868"/>
    </row>
    <row r="19" spans="1:26" ht="15.75">
      <c r="A19" s="865"/>
      <c r="B19" s="889" t="s">
        <v>12</v>
      </c>
      <c r="C19" s="668"/>
      <c r="D19" s="667"/>
      <c r="E19" s="666"/>
      <c r="F19" s="667"/>
      <c r="G19" s="666"/>
      <c r="H19" s="667"/>
      <c r="I19" s="666"/>
      <c r="J19" s="667"/>
      <c r="K19" s="666"/>
      <c r="L19" s="667"/>
      <c r="M19" s="666"/>
      <c r="N19" s="669"/>
      <c r="O19" s="666"/>
      <c r="P19" s="667"/>
      <c r="Q19" s="666"/>
      <c r="R19" s="667"/>
      <c r="S19" s="666"/>
      <c r="T19" s="667"/>
      <c r="U19" s="666"/>
      <c r="V19" s="866"/>
      <c r="W19" s="867"/>
      <c r="X19" s="866"/>
      <c r="Y19" s="867"/>
      <c r="Z19" s="868"/>
    </row>
    <row r="20" spans="1:26" ht="16.5" thickBot="1">
      <c r="A20" s="877"/>
      <c r="B20" s="892" t="s">
        <v>13</v>
      </c>
      <c r="C20" s="674"/>
      <c r="D20" s="673"/>
      <c r="E20" s="672"/>
      <c r="F20" s="673"/>
      <c r="G20" s="672"/>
      <c r="H20" s="673"/>
      <c r="I20" s="672"/>
      <c r="J20" s="673"/>
      <c r="K20" s="672"/>
      <c r="L20" s="673"/>
      <c r="M20" s="672"/>
      <c r="N20" s="675"/>
      <c r="O20" s="672"/>
      <c r="P20" s="673"/>
      <c r="Q20" s="672"/>
      <c r="R20" s="673"/>
      <c r="S20" s="672"/>
      <c r="T20" s="673"/>
      <c r="U20" s="672"/>
      <c r="V20" s="878"/>
      <c r="W20" s="879"/>
      <c r="X20" s="878"/>
      <c r="Y20" s="879"/>
      <c r="Z20" s="880"/>
    </row>
    <row r="21" spans="1:26" ht="16.5" thickBot="1">
      <c r="A21" s="881">
        <v>3</v>
      </c>
      <c r="B21" s="893" t="s">
        <v>342</v>
      </c>
      <c r="C21" s="661"/>
      <c r="D21" s="660"/>
      <c r="E21" s="408"/>
      <c r="F21" s="660"/>
      <c r="G21" s="408"/>
      <c r="H21" s="660"/>
      <c r="I21" s="408"/>
      <c r="J21" s="660"/>
      <c r="K21" s="408"/>
      <c r="L21" s="660"/>
      <c r="M21" s="408"/>
      <c r="N21" s="663"/>
      <c r="O21" s="408"/>
      <c r="P21" s="660"/>
      <c r="Q21" s="408"/>
      <c r="R21" s="660"/>
      <c r="S21" s="408"/>
      <c r="T21" s="660"/>
      <c r="U21" s="408"/>
      <c r="V21" s="882"/>
      <c r="W21" s="883"/>
      <c r="X21" s="882"/>
      <c r="Y21" s="883"/>
      <c r="Z21" s="884"/>
    </row>
    <row r="22" spans="1:26" ht="15.75">
      <c r="A22" s="872"/>
      <c r="B22" s="891" t="s">
        <v>81</v>
      </c>
      <c r="C22" s="886"/>
      <c r="D22" s="662"/>
      <c r="E22" s="873"/>
      <c r="F22" s="662"/>
      <c r="G22" s="873"/>
      <c r="H22" s="662"/>
      <c r="I22" s="873"/>
      <c r="J22" s="662"/>
      <c r="K22" s="873"/>
      <c r="L22" s="662"/>
      <c r="M22" s="873"/>
      <c r="N22" s="887"/>
      <c r="O22" s="873"/>
      <c r="P22" s="662"/>
      <c r="Q22" s="873"/>
      <c r="R22" s="662"/>
      <c r="S22" s="873"/>
      <c r="T22" s="662"/>
      <c r="U22" s="873"/>
      <c r="V22" s="874"/>
      <c r="W22" s="875"/>
      <c r="X22" s="874"/>
      <c r="Y22" s="875"/>
      <c r="Z22" s="876"/>
    </row>
    <row r="23" spans="1:26" ht="15.75">
      <c r="A23" s="865"/>
      <c r="B23" s="670" t="s">
        <v>410</v>
      </c>
      <c r="C23" s="668"/>
      <c r="D23" s="667"/>
      <c r="E23" s="666"/>
      <c r="F23" s="667"/>
      <c r="G23" s="666"/>
      <c r="H23" s="667"/>
      <c r="I23" s="666"/>
      <c r="J23" s="667"/>
      <c r="K23" s="666"/>
      <c r="L23" s="667"/>
      <c r="M23" s="666"/>
      <c r="N23" s="669"/>
      <c r="O23" s="666"/>
      <c r="P23" s="667"/>
      <c r="Q23" s="666"/>
      <c r="R23" s="667"/>
      <c r="S23" s="666"/>
      <c r="T23" s="667"/>
      <c r="U23" s="666"/>
      <c r="V23" s="866"/>
      <c r="W23" s="867"/>
      <c r="X23" s="866"/>
      <c r="Y23" s="867"/>
      <c r="Z23" s="868"/>
    </row>
    <row r="24" spans="1:26" ht="15.75">
      <c r="A24" s="865"/>
      <c r="B24" s="670" t="s">
        <v>452</v>
      </c>
      <c r="C24" s="668"/>
      <c r="D24" s="667"/>
      <c r="E24" s="666"/>
      <c r="F24" s="667"/>
      <c r="G24" s="666"/>
      <c r="H24" s="667"/>
      <c r="I24" s="666"/>
      <c r="J24" s="667"/>
      <c r="K24" s="666"/>
      <c r="L24" s="667"/>
      <c r="M24" s="666"/>
      <c r="N24" s="669"/>
      <c r="O24" s="666"/>
      <c r="P24" s="667"/>
      <c r="Q24" s="666"/>
      <c r="R24" s="667"/>
      <c r="S24" s="666"/>
      <c r="T24" s="667"/>
      <c r="U24" s="666"/>
      <c r="V24" s="866"/>
      <c r="W24" s="867"/>
      <c r="X24" s="866"/>
      <c r="Y24" s="867"/>
      <c r="Z24" s="868"/>
    </row>
    <row r="25" spans="1:26" ht="15.75">
      <c r="A25" s="865"/>
      <c r="B25" s="889" t="s">
        <v>12</v>
      </c>
      <c r="C25" s="668"/>
      <c r="D25" s="667"/>
      <c r="E25" s="666"/>
      <c r="F25" s="667"/>
      <c r="G25" s="666"/>
      <c r="H25" s="667"/>
      <c r="I25" s="666"/>
      <c r="J25" s="667"/>
      <c r="K25" s="666"/>
      <c r="L25" s="667"/>
      <c r="M25" s="666"/>
      <c r="N25" s="669"/>
      <c r="O25" s="666"/>
      <c r="P25" s="667"/>
      <c r="Q25" s="666"/>
      <c r="R25" s="667"/>
      <c r="S25" s="666"/>
      <c r="T25" s="667"/>
      <c r="U25" s="666"/>
      <c r="V25" s="866"/>
      <c r="W25" s="867"/>
      <c r="X25" s="866"/>
      <c r="Y25" s="867"/>
      <c r="Z25" s="868"/>
    </row>
    <row r="26" spans="1:26" ht="16.5" thickBot="1">
      <c r="A26" s="877"/>
      <c r="B26" s="892" t="s">
        <v>13</v>
      </c>
      <c r="C26" s="674"/>
      <c r="D26" s="673"/>
      <c r="E26" s="672"/>
      <c r="F26" s="673"/>
      <c r="G26" s="672"/>
      <c r="H26" s="673"/>
      <c r="I26" s="672"/>
      <c r="J26" s="673"/>
      <c r="K26" s="672"/>
      <c r="L26" s="673"/>
      <c r="M26" s="672"/>
      <c r="N26" s="675"/>
      <c r="O26" s="672"/>
      <c r="P26" s="673"/>
      <c r="Q26" s="672"/>
      <c r="R26" s="673"/>
      <c r="S26" s="672"/>
      <c r="T26" s="673"/>
      <c r="U26" s="672"/>
      <c r="V26" s="878"/>
      <c r="W26" s="879"/>
      <c r="X26" s="878"/>
      <c r="Y26" s="879"/>
      <c r="Z26" s="880"/>
    </row>
    <row r="27" spans="1:21" ht="15.75">
      <c r="A27" s="885"/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</row>
    <row r="28" spans="2:21" ht="15.75">
      <c r="B28" s="385" t="s">
        <v>253</v>
      </c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419" t="s">
        <v>336</v>
      </c>
      <c r="P28" s="390"/>
      <c r="Q28" s="390"/>
      <c r="R28" s="390"/>
      <c r="S28" s="390"/>
      <c r="T28" s="390"/>
      <c r="U28" s="390"/>
    </row>
    <row r="29" spans="2:22" ht="15.75">
      <c r="B29" s="419" t="s">
        <v>254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1621" t="s">
        <v>337</v>
      </c>
      <c r="P29" s="1621"/>
      <c r="Q29" s="1621"/>
      <c r="R29" s="1621"/>
      <c r="S29" s="1621"/>
      <c r="T29" s="1621"/>
      <c r="U29" s="1621"/>
      <c r="V29" s="1621"/>
    </row>
    <row r="30" spans="2:22" ht="15.75"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1360" t="s">
        <v>256</v>
      </c>
      <c r="P30" s="1360"/>
      <c r="Q30" s="1360"/>
      <c r="R30" s="1360"/>
      <c r="S30" s="1360"/>
      <c r="T30" s="1360"/>
      <c r="U30" s="1360"/>
      <c r="V30" s="1360"/>
    </row>
    <row r="31" spans="2:21" ht="15.75"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</row>
  </sheetData>
  <sheetProtection/>
  <mergeCells count="9">
    <mergeCell ref="O8:Z8"/>
    <mergeCell ref="O29:V29"/>
    <mergeCell ref="O30:V30"/>
    <mergeCell ref="A4:Z4"/>
    <mergeCell ref="A5:Z5"/>
    <mergeCell ref="A6:Z6"/>
    <mergeCell ref="A8:A9"/>
    <mergeCell ref="B8:B9"/>
    <mergeCell ref="C8:N8"/>
  </mergeCells>
  <printOptions/>
  <pageMargins left="0.81" right="0.46" top="0.41" bottom="0.25" header="0.36" footer="0.3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82"/>
  <sheetViews>
    <sheetView view="pageBreakPreview" zoomScaleSheetLayoutView="100" zoomScalePageLayoutView="0" workbookViewId="0" topLeftCell="A1">
      <selection activeCell="A1" sqref="A1:E2"/>
    </sheetView>
  </sheetViews>
  <sheetFormatPr defaultColWidth="9.421875" defaultRowHeight="12.75"/>
  <cols>
    <col min="1" max="1" width="3.28125" style="496" customWidth="1"/>
    <col min="2" max="2" width="23.57421875" style="496" customWidth="1"/>
    <col min="3" max="3" width="6.421875" style="496" customWidth="1"/>
    <col min="4" max="4" width="6.00390625" style="496" customWidth="1"/>
    <col min="5" max="5" width="6.140625" style="496" customWidth="1"/>
    <col min="6" max="6" width="6.8515625" style="496" customWidth="1"/>
    <col min="7" max="7" width="6.28125" style="496" customWidth="1"/>
    <col min="8" max="8" width="6.421875" style="496" customWidth="1"/>
    <col min="9" max="9" width="6.28125" style="496" customWidth="1"/>
    <col min="10" max="10" width="6.8515625" style="496" customWidth="1"/>
    <col min="11" max="11" width="6.421875" style="496" customWidth="1"/>
    <col min="12" max="12" width="6.8515625" style="496" customWidth="1"/>
    <col min="13" max="13" width="7.140625" style="496" customWidth="1"/>
    <col min="14" max="14" width="7.8515625" style="496" customWidth="1"/>
    <col min="15" max="17" width="6.8515625" style="496" customWidth="1"/>
    <col min="18" max="18" width="6.421875" style="496" customWidth="1"/>
    <col min="19" max="19" width="6.8515625" style="496" customWidth="1"/>
    <col min="20" max="20" width="6.28125" style="496" customWidth="1"/>
    <col min="21" max="23" width="5.28125" style="496" customWidth="1"/>
    <col min="24" max="24" width="5.00390625" style="496" customWidth="1"/>
    <col min="25" max="25" width="4.7109375" style="496" customWidth="1"/>
    <col min="26" max="26" width="5.28125" style="496" customWidth="1"/>
    <col min="27" max="27" width="4.57421875" style="496" customWidth="1"/>
    <col min="28" max="28" width="5.28125" style="496" customWidth="1"/>
    <col min="29" max="30" width="4.421875" style="496" bestFit="1" customWidth="1"/>
    <col min="31" max="31" width="4.7109375" style="496" bestFit="1" customWidth="1"/>
    <col min="32" max="32" width="4.421875" style="496" bestFit="1" customWidth="1"/>
    <col min="33" max="33" width="4.7109375" style="496" bestFit="1" customWidth="1"/>
    <col min="34" max="35" width="4.421875" style="496" bestFit="1" customWidth="1"/>
    <col min="36" max="36" width="3.57421875" style="496" bestFit="1" customWidth="1"/>
    <col min="37" max="37" width="2.57421875" style="496" bestFit="1" customWidth="1"/>
    <col min="38" max="38" width="5.421875" style="496" bestFit="1" customWidth="1"/>
    <col min="39" max="16384" width="9.421875" style="496" customWidth="1"/>
  </cols>
  <sheetData>
    <row r="1" spans="1:18" ht="18.75">
      <c r="A1" s="1359" t="s">
        <v>334</v>
      </c>
      <c r="B1" s="1359"/>
      <c r="C1" s="1359"/>
      <c r="G1" s="419"/>
      <c r="I1" s="1360" t="s">
        <v>338</v>
      </c>
      <c r="J1" s="1360"/>
      <c r="K1" s="1360"/>
      <c r="L1" s="1360"/>
      <c r="M1" s="1360"/>
      <c r="R1" s="407" t="s">
        <v>146</v>
      </c>
    </row>
    <row r="2" spans="1:3" ht="18.75">
      <c r="A2" s="1359" t="s">
        <v>339</v>
      </c>
      <c r="B2" s="1359"/>
      <c r="C2" s="1359"/>
    </row>
    <row r="3" spans="2:21" ht="15.75">
      <c r="B3" s="390"/>
      <c r="C3" s="390"/>
      <c r="D3" s="390"/>
      <c r="E3" s="390"/>
      <c r="F3" s="390"/>
      <c r="G3" s="390"/>
      <c r="H3" s="390"/>
      <c r="J3" s="390"/>
      <c r="K3" s="390"/>
      <c r="L3" s="390"/>
      <c r="M3" s="390"/>
      <c r="N3" s="390"/>
      <c r="P3" s="390"/>
      <c r="Q3" s="390"/>
      <c r="R3" s="390"/>
      <c r="S3" s="390"/>
      <c r="T3" s="390"/>
      <c r="U3" s="390"/>
    </row>
    <row r="4" spans="1:21" ht="18.75">
      <c r="A4" s="390"/>
      <c r="B4" s="390"/>
      <c r="C4" s="390"/>
      <c r="D4" s="390"/>
      <c r="E4" s="390"/>
      <c r="F4" s="390"/>
      <c r="G4" s="390"/>
      <c r="H4" s="390"/>
      <c r="I4" s="390"/>
      <c r="J4" s="499" t="s">
        <v>142</v>
      </c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</row>
    <row r="5" spans="2:21" ht="18.75">
      <c r="B5" s="454"/>
      <c r="C5" s="454"/>
      <c r="D5" s="454"/>
      <c r="E5" s="454"/>
      <c r="F5" s="454"/>
      <c r="G5" s="454"/>
      <c r="H5" s="454"/>
      <c r="I5" s="454"/>
      <c r="J5" s="499" t="s">
        <v>436</v>
      </c>
      <c r="L5" s="454"/>
      <c r="M5" s="454"/>
      <c r="N5" s="454"/>
      <c r="O5" s="454"/>
      <c r="P5" s="454"/>
      <c r="Q5" s="454"/>
      <c r="R5" s="454"/>
      <c r="S5" s="454"/>
      <c r="T5" s="454"/>
      <c r="U5" s="390"/>
    </row>
    <row r="6" spans="1:21" ht="19.5" thickBot="1">
      <c r="A6" s="454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</row>
    <row r="7" spans="1:20" s="2" customFormat="1" ht="27.75" customHeight="1">
      <c r="A7" s="1396" t="s">
        <v>53</v>
      </c>
      <c r="B7" s="1398" t="s">
        <v>47</v>
      </c>
      <c r="C7" s="1411" t="s">
        <v>450</v>
      </c>
      <c r="D7" s="1412"/>
      <c r="E7" s="1412"/>
      <c r="F7" s="1413"/>
      <c r="G7" s="1413"/>
      <c r="H7" s="1418" t="s">
        <v>451</v>
      </c>
      <c r="I7" s="1412"/>
      <c r="J7" s="1419"/>
      <c r="K7" s="1418" t="s">
        <v>48</v>
      </c>
      <c r="L7" s="1412"/>
      <c r="M7" s="1412"/>
      <c r="N7" s="1419"/>
      <c r="O7" s="1420" t="s">
        <v>14</v>
      </c>
      <c r="P7" s="1412"/>
      <c r="Q7" s="1412"/>
      <c r="R7" s="1412"/>
      <c r="S7" s="1413"/>
      <c r="T7" s="1419"/>
    </row>
    <row r="8" spans="1:20" s="2" customFormat="1" ht="27" customHeight="1">
      <c r="A8" s="1397"/>
      <c r="B8" s="1399"/>
      <c r="C8" s="1401" t="s">
        <v>49</v>
      </c>
      <c r="D8" s="1403" t="s">
        <v>50</v>
      </c>
      <c r="E8" s="1403" t="s">
        <v>188</v>
      </c>
      <c r="F8" s="1408" t="s">
        <v>168</v>
      </c>
      <c r="G8" s="1409"/>
      <c r="H8" s="1405" t="s">
        <v>49</v>
      </c>
      <c r="I8" s="1403" t="s">
        <v>50</v>
      </c>
      <c r="J8" s="1415" t="s">
        <v>168</v>
      </c>
      <c r="K8" s="1405" t="s">
        <v>82</v>
      </c>
      <c r="L8" s="1422"/>
      <c r="M8" s="1422"/>
      <c r="N8" s="1415" t="s">
        <v>83</v>
      </c>
      <c r="O8" s="1405" t="s">
        <v>49</v>
      </c>
      <c r="P8" s="1403" t="s">
        <v>51</v>
      </c>
      <c r="Q8" s="1403"/>
      <c r="R8" s="1403" t="s">
        <v>188</v>
      </c>
      <c r="S8" s="1408" t="s">
        <v>168</v>
      </c>
      <c r="T8" s="1409"/>
    </row>
    <row r="9" spans="1:20" s="2" customFormat="1" ht="28.5" customHeight="1" thickBot="1">
      <c r="A9" s="1397"/>
      <c r="B9" s="1400"/>
      <c r="C9" s="1402"/>
      <c r="D9" s="1404"/>
      <c r="E9" s="1404"/>
      <c r="F9" s="198" t="s">
        <v>189</v>
      </c>
      <c r="G9" s="299" t="s">
        <v>52</v>
      </c>
      <c r="H9" s="1406"/>
      <c r="I9" s="1404"/>
      <c r="J9" s="1416"/>
      <c r="K9" s="291" t="s">
        <v>49</v>
      </c>
      <c r="L9" s="198" t="s">
        <v>50</v>
      </c>
      <c r="M9" s="198" t="s">
        <v>169</v>
      </c>
      <c r="N9" s="1421"/>
      <c r="O9" s="1407"/>
      <c r="P9" s="16" t="s">
        <v>49</v>
      </c>
      <c r="Q9" s="16" t="s">
        <v>192</v>
      </c>
      <c r="R9" s="1410"/>
      <c r="S9" s="16" t="s">
        <v>189</v>
      </c>
      <c r="T9" s="368" t="s">
        <v>52</v>
      </c>
    </row>
    <row r="10" spans="1:20" s="35" customFormat="1" ht="12" thickBot="1">
      <c r="A10" s="22">
        <v>1</v>
      </c>
      <c r="B10" s="22">
        <v>2</v>
      </c>
      <c r="C10" s="25">
        <v>3</v>
      </c>
      <c r="D10" s="24">
        <v>4</v>
      </c>
      <c r="E10" s="25">
        <v>5</v>
      </c>
      <c r="F10" s="24">
        <v>6</v>
      </c>
      <c r="G10" s="28">
        <v>7</v>
      </c>
      <c r="H10" s="23">
        <v>8</v>
      </c>
      <c r="I10" s="24">
        <v>9</v>
      </c>
      <c r="J10" s="212">
        <v>10</v>
      </c>
      <c r="K10" s="27">
        <v>11</v>
      </c>
      <c r="L10" s="25">
        <v>12</v>
      </c>
      <c r="M10" s="24">
        <v>13</v>
      </c>
      <c r="N10" s="25">
        <v>14</v>
      </c>
      <c r="O10" s="169">
        <v>15</v>
      </c>
      <c r="P10" s="25">
        <v>16</v>
      </c>
      <c r="Q10" s="24">
        <v>17</v>
      </c>
      <c r="R10" s="25">
        <v>18</v>
      </c>
      <c r="S10" s="24">
        <v>19</v>
      </c>
      <c r="T10" s="26">
        <v>20</v>
      </c>
    </row>
    <row r="11" spans="1:21" ht="17.25" customHeight="1" thickBot="1">
      <c r="A11" s="36">
        <v>1</v>
      </c>
      <c r="B11" s="213" t="s">
        <v>15</v>
      </c>
      <c r="C11" s="177">
        <f>SUM(C12:C25)</f>
        <v>0</v>
      </c>
      <c r="D11" s="176">
        <f aca="true" t="shared" si="0" ref="D11:T11">SUM(D12:D25)</f>
        <v>0</v>
      </c>
      <c r="E11" s="177">
        <f t="shared" si="0"/>
        <v>0</v>
      </c>
      <c r="F11" s="176">
        <f t="shared" si="0"/>
        <v>0</v>
      </c>
      <c r="G11" s="180">
        <f t="shared" si="0"/>
        <v>0</v>
      </c>
      <c r="H11" s="175">
        <f t="shared" si="0"/>
        <v>0</v>
      </c>
      <c r="I11" s="176">
        <f t="shared" si="0"/>
        <v>0</v>
      </c>
      <c r="J11" s="214">
        <f t="shared" si="0"/>
        <v>0</v>
      </c>
      <c r="K11" s="179">
        <f t="shared" si="0"/>
        <v>0</v>
      </c>
      <c r="L11" s="177">
        <f t="shared" si="0"/>
        <v>0</v>
      </c>
      <c r="M11" s="176">
        <f t="shared" si="0"/>
        <v>0</v>
      </c>
      <c r="N11" s="177">
        <f t="shared" si="0"/>
        <v>0</v>
      </c>
      <c r="O11" s="182">
        <f t="shared" si="0"/>
        <v>0</v>
      </c>
      <c r="P11" s="177">
        <f t="shared" si="0"/>
        <v>0</v>
      </c>
      <c r="Q11" s="176">
        <f t="shared" si="0"/>
        <v>0</v>
      </c>
      <c r="R11" s="176">
        <f t="shared" si="0"/>
        <v>0</v>
      </c>
      <c r="S11" s="177">
        <f t="shared" si="0"/>
        <v>0</v>
      </c>
      <c r="T11" s="178">
        <f t="shared" si="0"/>
        <v>0</v>
      </c>
      <c r="U11" s="390"/>
    </row>
    <row r="12" spans="1:21" ht="17.25" customHeight="1">
      <c r="A12" s="215"/>
      <c r="B12" s="216" t="s">
        <v>94</v>
      </c>
      <c r="C12" s="52">
        <f aca="true" t="shared" si="1" ref="C12:C25">SUM(D12:G12)</f>
        <v>0</v>
      </c>
      <c r="D12" s="53"/>
      <c r="E12" s="54"/>
      <c r="F12" s="53"/>
      <c r="G12" s="55"/>
      <c r="H12" s="56">
        <f aca="true" t="shared" si="2" ref="H12:H25">SUM(I12:J12)</f>
        <v>0</v>
      </c>
      <c r="I12" s="57"/>
      <c r="J12" s="58"/>
      <c r="K12" s="59">
        <f>SUM(L12:M12)</f>
        <v>0</v>
      </c>
      <c r="L12" s="60"/>
      <c r="M12" s="61"/>
      <c r="N12" s="62"/>
      <c r="O12" s="63">
        <f>SUM(R12:T12)+P12</f>
        <v>0</v>
      </c>
      <c r="P12" s="62"/>
      <c r="Q12" s="60"/>
      <c r="R12" s="60"/>
      <c r="S12" s="61"/>
      <c r="T12" s="64"/>
      <c r="U12" s="390"/>
    </row>
    <row r="13" spans="1:21" ht="17.25" customHeight="1">
      <c r="A13" s="221"/>
      <c r="B13" s="222" t="s">
        <v>95</v>
      </c>
      <c r="C13" s="223">
        <f t="shared" si="1"/>
        <v>0</v>
      </c>
      <c r="D13" s="224"/>
      <c r="E13" s="225"/>
      <c r="F13" s="224"/>
      <c r="G13" s="226"/>
      <c r="H13" s="227">
        <f t="shared" si="2"/>
        <v>0</v>
      </c>
      <c r="I13" s="224"/>
      <c r="J13" s="228"/>
      <c r="K13" s="229">
        <f aca="true" t="shared" si="3" ref="K13:K25">SUM(L13:M13)</f>
        <v>0</v>
      </c>
      <c r="L13" s="225"/>
      <c r="M13" s="224"/>
      <c r="N13" s="225"/>
      <c r="O13" s="230">
        <f aca="true" t="shared" si="4" ref="O13:O25">SUM(R13:T13)+P13</f>
        <v>0</v>
      </c>
      <c r="P13" s="225"/>
      <c r="Q13" s="224"/>
      <c r="R13" s="225"/>
      <c r="S13" s="224"/>
      <c r="T13" s="231"/>
      <c r="U13" s="390"/>
    </row>
    <row r="14" spans="1:21" ht="17.25" customHeight="1">
      <c r="A14" s="221"/>
      <c r="B14" s="222" t="s">
        <v>18</v>
      </c>
      <c r="C14" s="223">
        <f t="shared" si="1"/>
        <v>0</v>
      </c>
      <c r="D14" s="224"/>
      <c r="E14" s="225"/>
      <c r="F14" s="224"/>
      <c r="G14" s="226"/>
      <c r="H14" s="227">
        <f t="shared" si="2"/>
        <v>0</v>
      </c>
      <c r="I14" s="224"/>
      <c r="J14" s="228"/>
      <c r="K14" s="229">
        <f t="shared" si="3"/>
        <v>0</v>
      </c>
      <c r="L14" s="225"/>
      <c r="M14" s="224"/>
      <c r="N14" s="225"/>
      <c r="O14" s="230">
        <f t="shared" si="4"/>
        <v>0</v>
      </c>
      <c r="P14" s="225"/>
      <c r="Q14" s="224"/>
      <c r="R14" s="225"/>
      <c r="S14" s="224"/>
      <c r="T14" s="231"/>
      <c r="U14" s="390"/>
    </row>
    <row r="15" spans="1:27" ht="17.25" customHeight="1">
      <c r="A15" s="221"/>
      <c r="B15" s="234" t="s">
        <v>70</v>
      </c>
      <c r="C15" s="223">
        <f t="shared" si="1"/>
        <v>0</v>
      </c>
      <c r="D15" s="224"/>
      <c r="E15" s="225"/>
      <c r="F15" s="224"/>
      <c r="G15" s="226"/>
      <c r="H15" s="227">
        <f t="shared" si="2"/>
        <v>0</v>
      </c>
      <c r="I15" s="224"/>
      <c r="J15" s="228"/>
      <c r="K15" s="229">
        <f t="shared" si="3"/>
        <v>0</v>
      </c>
      <c r="L15" s="225"/>
      <c r="M15" s="224"/>
      <c r="N15" s="225"/>
      <c r="O15" s="230">
        <f t="shared" si="4"/>
        <v>0</v>
      </c>
      <c r="P15" s="225"/>
      <c r="Q15" s="224"/>
      <c r="R15" s="225"/>
      <c r="S15" s="224"/>
      <c r="T15" s="231"/>
      <c r="U15" s="394"/>
      <c r="V15" s="394"/>
      <c r="W15" s="394"/>
      <c r="X15" s="394"/>
      <c r="Y15" s="394"/>
      <c r="Z15" s="394"/>
      <c r="AA15" s="394"/>
    </row>
    <row r="16" spans="1:27" ht="17.25" customHeight="1">
      <c r="A16" s="221"/>
      <c r="B16" s="222" t="s">
        <v>19</v>
      </c>
      <c r="C16" s="223">
        <f t="shared" si="1"/>
        <v>0</v>
      </c>
      <c r="D16" s="224"/>
      <c r="E16" s="225"/>
      <c r="F16" s="224"/>
      <c r="G16" s="226"/>
      <c r="H16" s="227">
        <f t="shared" si="2"/>
        <v>0</v>
      </c>
      <c r="I16" s="224"/>
      <c r="J16" s="228"/>
      <c r="K16" s="229">
        <f t="shared" si="3"/>
        <v>0</v>
      </c>
      <c r="L16" s="225"/>
      <c r="M16" s="224"/>
      <c r="N16" s="225"/>
      <c r="O16" s="230">
        <f t="shared" si="4"/>
        <v>0</v>
      </c>
      <c r="P16" s="225"/>
      <c r="Q16" s="224"/>
      <c r="R16" s="225"/>
      <c r="S16" s="224"/>
      <c r="T16" s="231"/>
      <c r="U16" s="519"/>
      <c r="V16" s="519"/>
      <c r="W16" s="519"/>
      <c r="X16" s="519"/>
      <c r="Y16" s="519"/>
      <c r="Z16" s="519"/>
      <c r="AA16" s="519"/>
    </row>
    <row r="17" spans="1:20" ht="17.25" customHeight="1">
      <c r="A17" s="221"/>
      <c r="B17" s="222" t="s">
        <v>20</v>
      </c>
      <c r="C17" s="223">
        <f t="shared" si="1"/>
        <v>0</v>
      </c>
      <c r="D17" s="232"/>
      <c r="E17" s="225"/>
      <c r="F17" s="224"/>
      <c r="G17" s="226"/>
      <c r="H17" s="227">
        <f t="shared" si="2"/>
        <v>0</v>
      </c>
      <c r="I17" s="224"/>
      <c r="J17" s="228"/>
      <c r="K17" s="229">
        <f t="shared" si="3"/>
        <v>0</v>
      </c>
      <c r="L17" s="225"/>
      <c r="M17" s="224"/>
      <c r="N17" s="225"/>
      <c r="O17" s="230">
        <f t="shared" si="4"/>
        <v>0</v>
      </c>
      <c r="P17" s="225"/>
      <c r="Q17" s="224"/>
      <c r="R17" s="225"/>
      <c r="S17" s="224"/>
      <c r="T17" s="231"/>
    </row>
    <row r="18" spans="1:20" ht="17.25" customHeight="1">
      <c r="A18" s="221"/>
      <c r="B18" s="222" t="s">
        <v>96</v>
      </c>
      <c r="C18" s="223">
        <f t="shared" si="1"/>
        <v>0</v>
      </c>
      <c r="D18" s="224"/>
      <c r="E18" s="225"/>
      <c r="F18" s="224"/>
      <c r="G18" s="226"/>
      <c r="H18" s="227">
        <f t="shared" si="2"/>
        <v>0</v>
      </c>
      <c r="I18" s="224"/>
      <c r="J18" s="228"/>
      <c r="K18" s="229">
        <f t="shared" si="3"/>
        <v>0</v>
      </c>
      <c r="L18" s="225"/>
      <c r="M18" s="224"/>
      <c r="N18" s="225"/>
      <c r="O18" s="230">
        <f t="shared" si="4"/>
        <v>0</v>
      </c>
      <c r="P18" s="225"/>
      <c r="Q18" s="224"/>
      <c r="R18" s="225"/>
      <c r="S18" s="224"/>
      <c r="T18" s="231"/>
    </row>
    <row r="19" spans="1:20" ht="17.25" customHeight="1">
      <c r="A19" s="221"/>
      <c r="B19" s="234" t="s">
        <v>44</v>
      </c>
      <c r="C19" s="223">
        <f t="shared" si="1"/>
        <v>0</v>
      </c>
      <c r="D19" s="224"/>
      <c r="E19" s="225"/>
      <c r="F19" s="224"/>
      <c r="G19" s="226"/>
      <c r="H19" s="227">
        <f t="shared" si="2"/>
        <v>0</v>
      </c>
      <c r="I19" s="224"/>
      <c r="J19" s="228"/>
      <c r="K19" s="229">
        <f t="shared" si="3"/>
        <v>0</v>
      </c>
      <c r="L19" s="225"/>
      <c r="M19" s="224"/>
      <c r="N19" s="225"/>
      <c r="O19" s="230">
        <f t="shared" si="4"/>
        <v>0</v>
      </c>
      <c r="P19" s="225"/>
      <c r="Q19" s="224"/>
      <c r="R19" s="225"/>
      <c r="S19" s="224"/>
      <c r="T19" s="231"/>
    </row>
    <row r="20" spans="1:20" ht="17.25" customHeight="1">
      <c r="A20" s="233"/>
      <c r="B20" s="222" t="s">
        <v>22</v>
      </c>
      <c r="C20" s="223">
        <f t="shared" si="1"/>
        <v>0</v>
      </c>
      <c r="D20" s="224"/>
      <c r="E20" s="225"/>
      <c r="F20" s="224"/>
      <c r="G20" s="226"/>
      <c r="H20" s="227">
        <f t="shared" si="2"/>
        <v>0</v>
      </c>
      <c r="I20" s="224"/>
      <c r="J20" s="228"/>
      <c r="K20" s="229">
        <f t="shared" si="3"/>
        <v>0</v>
      </c>
      <c r="L20" s="225"/>
      <c r="M20" s="224"/>
      <c r="N20" s="225"/>
      <c r="O20" s="230">
        <f t="shared" si="4"/>
        <v>0</v>
      </c>
      <c r="P20" s="225"/>
      <c r="Q20" s="224"/>
      <c r="R20" s="225"/>
      <c r="S20" s="224"/>
      <c r="T20" s="231"/>
    </row>
    <row r="21" spans="1:20" ht="17.25" customHeight="1">
      <c r="A21" s="235"/>
      <c r="B21" s="222" t="s">
        <v>23</v>
      </c>
      <c r="C21" s="209">
        <f t="shared" si="1"/>
        <v>0</v>
      </c>
      <c r="D21" s="206"/>
      <c r="E21" s="207"/>
      <c r="F21" s="206"/>
      <c r="G21" s="236"/>
      <c r="H21" s="205">
        <f t="shared" si="2"/>
        <v>0</v>
      </c>
      <c r="I21" s="206"/>
      <c r="J21" s="237"/>
      <c r="K21" s="238">
        <f t="shared" si="3"/>
        <v>0</v>
      </c>
      <c r="L21" s="207"/>
      <c r="M21" s="206"/>
      <c r="N21" s="207"/>
      <c r="O21" s="239">
        <f t="shared" si="4"/>
        <v>0</v>
      </c>
      <c r="P21" s="207"/>
      <c r="Q21" s="206"/>
      <c r="R21" s="207"/>
      <c r="S21" s="206"/>
      <c r="T21" s="208"/>
    </row>
    <row r="22" spans="1:22" ht="17.25" customHeight="1">
      <c r="A22" s="160"/>
      <c r="B22" s="234" t="s">
        <v>190</v>
      </c>
      <c r="C22" s="223">
        <f t="shared" si="1"/>
        <v>0</v>
      </c>
      <c r="D22" s="206"/>
      <c r="E22" s="207"/>
      <c r="F22" s="206"/>
      <c r="G22" s="208"/>
      <c r="H22" s="205">
        <f t="shared" si="2"/>
        <v>0</v>
      </c>
      <c r="I22" s="206"/>
      <c r="J22" s="207"/>
      <c r="K22" s="239">
        <f t="shared" si="3"/>
        <v>0</v>
      </c>
      <c r="L22" s="207"/>
      <c r="M22" s="206"/>
      <c r="N22" s="237"/>
      <c r="O22" s="239">
        <f t="shared" si="4"/>
        <v>0</v>
      </c>
      <c r="P22" s="207"/>
      <c r="Q22" s="206"/>
      <c r="R22" s="207"/>
      <c r="S22" s="206"/>
      <c r="T22" s="208"/>
      <c r="U22" s="520"/>
      <c r="V22" s="520"/>
    </row>
    <row r="23" spans="1:22" ht="17.25" customHeight="1">
      <c r="A23" s="160"/>
      <c r="B23" s="234" t="s">
        <v>191</v>
      </c>
      <c r="C23" s="223">
        <f t="shared" si="1"/>
        <v>0</v>
      </c>
      <c r="D23" s="206"/>
      <c r="E23" s="207"/>
      <c r="F23" s="206"/>
      <c r="G23" s="208"/>
      <c r="H23" s="205">
        <f t="shared" si="2"/>
        <v>0</v>
      </c>
      <c r="I23" s="206"/>
      <c r="J23" s="207"/>
      <c r="K23" s="239">
        <f t="shared" si="3"/>
        <v>0</v>
      </c>
      <c r="L23" s="207"/>
      <c r="M23" s="206"/>
      <c r="N23" s="237"/>
      <c r="O23" s="239">
        <f t="shared" si="4"/>
        <v>0</v>
      </c>
      <c r="P23" s="207"/>
      <c r="Q23" s="206"/>
      <c r="R23" s="207"/>
      <c r="S23" s="206"/>
      <c r="T23" s="208"/>
      <c r="U23" s="520"/>
      <c r="V23" s="520"/>
    </row>
    <row r="24" spans="1:22" ht="17.25" customHeight="1">
      <c r="A24" s="160"/>
      <c r="B24" s="234" t="s">
        <v>97</v>
      </c>
      <c r="C24" s="223">
        <f>SUM(D24:G24)</f>
        <v>0</v>
      </c>
      <c r="D24" s="224"/>
      <c r="E24" s="225"/>
      <c r="F24" s="224"/>
      <c r="G24" s="226"/>
      <c r="H24" s="227">
        <f>SUM(I24:J24)</f>
        <v>0</v>
      </c>
      <c r="I24" s="224"/>
      <c r="J24" s="228"/>
      <c r="K24" s="229">
        <f>SUM(L24:M24)</f>
        <v>0</v>
      </c>
      <c r="L24" s="225"/>
      <c r="M24" s="224"/>
      <c r="N24" s="225"/>
      <c r="O24" s="230">
        <f>SUM(R24:T24)+P24</f>
        <v>0</v>
      </c>
      <c r="P24" s="225"/>
      <c r="Q24" s="224"/>
      <c r="R24" s="225"/>
      <c r="S24" s="224"/>
      <c r="T24" s="231"/>
      <c r="U24" s="520"/>
      <c r="V24" s="520"/>
    </row>
    <row r="25" spans="1:22" ht="17.25" customHeight="1" thickBot="1">
      <c r="A25" s="160"/>
      <c r="B25" s="234" t="s">
        <v>126</v>
      </c>
      <c r="C25" s="223">
        <f t="shared" si="1"/>
        <v>0</v>
      </c>
      <c r="D25" s="224"/>
      <c r="E25" s="225"/>
      <c r="F25" s="224"/>
      <c r="G25" s="226"/>
      <c r="H25" s="227">
        <f t="shared" si="2"/>
        <v>0</v>
      </c>
      <c r="I25" s="224"/>
      <c r="J25" s="228"/>
      <c r="K25" s="229">
        <f t="shared" si="3"/>
        <v>0</v>
      </c>
      <c r="L25" s="225"/>
      <c r="M25" s="224"/>
      <c r="N25" s="225"/>
      <c r="O25" s="230">
        <f t="shared" si="4"/>
        <v>0</v>
      </c>
      <c r="P25" s="225"/>
      <c r="Q25" s="224"/>
      <c r="R25" s="225"/>
      <c r="S25" s="224"/>
      <c r="T25" s="231"/>
      <c r="U25" s="520"/>
      <c r="V25" s="520"/>
    </row>
    <row r="26" spans="1:22" ht="17.25" customHeight="1" thickBot="1">
      <c r="A26" s="36">
        <v>2</v>
      </c>
      <c r="B26" s="240" t="s">
        <v>46</v>
      </c>
      <c r="C26" s="177">
        <f>SUM(C27:C31)</f>
        <v>0</v>
      </c>
      <c r="D26" s="176">
        <f aca="true" t="shared" si="5" ref="D26:T26">SUM(D27:D31)</f>
        <v>0</v>
      </c>
      <c r="E26" s="177">
        <f t="shared" si="5"/>
        <v>0</v>
      </c>
      <c r="F26" s="176">
        <f t="shared" si="5"/>
        <v>0</v>
      </c>
      <c r="G26" s="180">
        <f t="shared" si="5"/>
        <v>0</v>
      </c>
      <c r="H26" s="175">
        <f t="shared" si="5"/>
        <v>0</v>
      </c>
      <c r="I26" s="176">
        <f t="shared" si="5"/>
        <v>0</v>
      </c>
      <c r="J26" s="214">
        <f t="shared" si="5"/>
        <v>0</v>
      </c>
      <c r="K26" s="179">
        <f t="shared" si="5"/>
        <v>0</v>
      </c>
      <c r="L26" s="177">
        <f t="shared" si="5"/>
        <v>0</v>
      </c>
      <c r="M26" s="176">
        <f t="shared" si="5"/>
        <v>0</v>
      </c>
      <c r="N26" s="177">
        <f t="shared" si="5"/>
        <v>0</v>
      </c>
      <c r="O26" s="182">
        <f t="shared" si="5"/>
        <v>0</v>
      </c>
      <c r="P26" s="177">
        <f t="shared" si="5"/>
        <v>0</v>
      </c>
      <c r="Q26" s="176">
        <f t="shared" si="5"/>
        <v>0</v>
      </c>
      <c r="R26" s="176">
        <f t="shared" si="5"/>
        <v>0</v>
      </c>
      <c r="S26" s="177">
        <f t="shared" si="5"/>
        <v>0</v>
      </c>
      <c r="T26" s="178">
        <f t="shared" si="5"/>
        <v>0</v>
      </c>
      <c r="U26" s="520"/>
      <c r="V26" s="520"/>
    </row>
    <row r="27" spans="1:22" ht="17.25" customHeight="1">
      <c r="A27" s="51"/>
      <c r="B27" s="241" t="s">
        <v>184</v>
      </c>
      <c r="C27" s="242">
        <f>SUM(D27:G27)</f>
        <v>0</v>
      </c>
      <c r="D27" s="61"/>
      <c r="E27" s="62"/>
      <c r="F27" s="61"/>
      <c r="G27" s="60"/>
      <c r="H27" s="56">
        <f>SUM(I27:J27)</f>
        <v>0</v>
      </c>
      <c r="I27" s="61"/>
      <c r="J27" s="165"/>
      <c r="K27" s="59">
        <f>SUM(L27:M27)</f>
        <v>0</v>
      </c>
      <c r="L27" s="62"/>
      <c r="M27" s="61"/>
      <c r="N27" s="62"/>
      <c r="O27" s="63">
        <f>SUM(R27:T27)+P27</f>
        <v>0</v>
      </c>
      <c r="P27" s="62"/>
      <c r="Q27" s="61"/>
      <c r="R27" s="62"/>
      <c r="S27" s="61"/>
      <c r="T27" s="64"/>
      <c r="U27" s="520"/>
      <c r="V27" s="520"/>
    </row>
    <row r="28" spans="1:20" ht="17.25" customHeight="1">
      <c r="A28" s="65"/>
      <c r="B28" s="243" t="s">
        <v>176</v>
      </c>
      <c r="C28" s="76">
        <f>SUM(D28:G28)</f>
        <v>0</v>
      </c>
      <c r="D28" s="73"/>
      <c r="E28" s="74"/>
      <c r="F28" s="73"/>
      <c r="G28" s="72"/>
      <c r="H28" s="66">
        <f>SUM(I28:J28)</f>
        <v>0</v>
      </c>
      <c r="I28" s="73"/>
      <c r="J28" s="166"/>
      <c r="K28" s="71">
        <f>SUM(L28:M28)</f>
        <v>0</v>
      </c>
      <c r="L28" s="74"/>
      <c r="M28" s="73"/>
      <c r="N28" s="74"/>
      <c r="O28" s="75">
        <f>SUM(R28:T28)+P28</f>
        <v>0</v>
      </c>
      <c r="P28" s="74"/>
      <c r="Q28" s="73"/>
      <c r="R28" s="74"/>
      <c r="S28" s="73"/>
      <c r="T28" s="77"/>
    </row>
    <row r="29" spans="1:20" ht="17.25" customHeight="1">
      <c r="A29" s="65"/>
      <c r="B29" s="243" t="s">
        <v>177</v>
      </c>
      <c r="C29" s="76">
        <f>SUM(D29:G29)</f>
        <v>0</v>
      </c>
      <c r="D29" s="73"/>
      <c r="E29" s="74"/>
      <c r="F29" s="73"/>
      <c r="G29" s="72"/>
      <c r="H29" s="66">
        <f>SUM(I29:J29)</f>
        <v>0</v>
      </c>
      <c r="I29" s="73"/>
      <c r="J29" s="166"/>
      <c r="K29" s="71">
        <f>SUM(L29:M29)</f>
        <v>0</v>
      </c>
      <c r="L29" s="74"/>
      <c r="M29" s="73"/>
      <c r="N29" s="74"/>
      <c r="O29" s="75">
        <f>SUM(R29:T29)+P29</f>
        <v>0</v>
      </c>
      <c r="P29" s="74"/>
      <c r="Q29" s="73"/>
      <c r="R29" s="74"/>
      <c r="S29" s="73"/>
      <c r="T29" s="77"/>
    </row>
    <row r="30" spans="1:21" ht="17.25" customHeight="1">
      <c r="A30" s="65"/>
      <c r="B30" s="243" t="s">
        <v>178</v>
      </c>
      <c r="C30" s="76">
        <f>SUM(D30:G30)</f>
        <v>0</v>
      </c>
      <c r="D30" s="73"/>
      <c r="E30" s="74"/>
      <c r="F30" s="73"/>
      <c r="G30" s="72"/>
      <c r="H30" s="66">
        <f>SUM(I30:J30)</f>
        <v>0</v>
      </c>
      <c r="I30" s="73"/>
      <c r="J30" s="166"/>
      <c r="K30" s="71">
        <f>SUM(L30:M30)</f>
        <v>0</v>
      </c>
      <c r="L30" s="74"/>
      <c r="M30" s="73"/>
      <c r="N30" s="74"/>
      <c r="O30" s="75">
        <f>SUM(R30:T30)+P30</f>
        <v>0</v>
      </c>
      <c r="P30" s="74"/>
      <c r="Q30" s="73"/>
      <c r="R30" s="74"/>
      <c r="S30" s="73"/>
      <c r="T30" s="77"/>
      <c r="U30" s="390"/>
    </row>
    <row r="31" spans="1:21" ht="17.25" customHeight="1" thickBot="1">
      <c r="A31" s="157"/>
      <c r="B31" s="244" t="s">
        <v>179</v>
      </c>
      <c r="C31" s="245">
        <f>SUM(D31:G31)</f>
        <v>0</v>
      </c>
      <c r="D31" s="191"/>
      <c r="E31" s="192"/>
      <c r="F31" s="191"/>
      <c r="G31" s="195"/>
      <c r="H31" s="161">
        <f>SUM(I31:J31)</f>
        <v>0</v>
      </c>
      <c r="I31" s="191"/>
      <c r="J31" s="246"/>
      <c r="K31" s="194">
        <f>SUM(L31:M31)</f>
        <v>0</v>
      </c>
      <c r="L31" s="192"/>
      <c r="M31" s="191"/>
      <c r="N31" s="192"/>
      <c r="O31" s="247">
        <f>SUM(R31:T31)+P31</f>
        <v>0</v>
      </c>
      <c r="P31" s="192"/>
      <c r="Q31" s="191"/>
      <c r="R31" s="192"/>
      <c r="S31" s="191"/>
      <c r="T31" s="193"/>
      <c r="U31" s="390"/>
    </row>
    <row r="32" spans="1:21" ht="16.5" thickBot="1">
      <c r="A32" s="36">
        <v>3</v>
      </c>
      <c r="B32" s="213" t="s">
        <v>99</v>
      </c>
      <c r="C32" s="177">
        <f>C33+C55</f>
        <v>0</v>
      </c>
      <c r="D32" s="176">
        <f aca="true" t="shared" si="6" ref="D32:T32">D33+D55</f>
        <v>0</v>
      </c>
      <c r="E32" s="177">
        <f t="shared" si="6"/>
        <v>0</v>
      </c>
      <c r="F32" s="176">
        <f t="shared" si="6"/>
        <v>0</v>
      </c>
      <c r="G32" s="180">
        <f t="shared" si="6"/>
        <v>0</v>
      </c>
      <c r="H32" s="175">
        <f t="shared" si="6"/>
        <v>0</v>
      </c>
      <c r="I32" s="176">
        <f t="shared" si="6"/>
        <v>0</v>
      </c>
      <c r="J32" s="214">
        <f t="shared" si="6"/>
        <v>0</v>
      </c>
      <c r="K32" s="179">
        <f t="shared" si="6"/>
        <v>0</v>
      </c>
      <c r="L32" s="177">
        <f t="shared" si="6"/>
        <v>0</v>
      </c>
      <c r="M32" s="176">
        <f t="shared" si="6"/>
        <v>0</v>
      </c>
      <c r="N32" s="177">
        <f t="shared" si="6"/>
        <v>0</v>
      </c>
      <c r="O32" s="182">
        <f t="shared" si="6"/>
        <v>0</v>
      </c>
      <c r="P32" s="177">
        <f t="shared" si="6"/>
        <v>0</v>
      </c>
      <c r="Q32" s="176">
        <f t="shared" si="6"/>
        <v>0</v>
      </c>
      <c r="R32" s="176">
        <f t="shared" si="6"/>
        <v>0</v>
      </c>
      <c r="S32" s="177">
        <f t="shared" si="6"/>
        <v>0</v>
      </c>
      <c r="T32" s="178">
        <f t="shared" si="6"/>
        <v>0</v>
      </c>
      <c r="U32" s="390"/>
    </row>
    <row r="33" spans="1:21" ht="16.5" thickBot="1">
      <c r="A33" s="248"/>
      <c r="B33" s="240" t="s">
        <v>100</v>
      </c>
      <c r="C33" s="177">
        <f>C34+C44</f>
        <v>0</v>
      </c>
      <c r="D33" s="176">
        <f aca="true" t="shared" si="7" ref="D33:T33">D34+D44</f>
        <v>0</v>
      </c>
      <c r="E33" s="177">
        <f t="shared" si="7"/>
        <v>0</v>
      </c>
      <c r="F33" s="176">
        <f t="shared" si="7"/>
        <v>0</v>
      </c>
      <c r="G33" s="180">
        <f t="shared" si="7"/>
        <v>0</v>
      </c>
      <c r="H33" s="175">
        <f t="shared" si="7"/>
        <v>0</v>
      </c>
      <c r="I33" s="176">
        <f t="shared" si="7"/>
        <v>0</v>
      </c>
      <c r="J33" s="214">
        <f t="shared" si="7"/>
        <v>0</v>
      </c>
      <c r="K33" s="179">
        <f t="shared" si="7"/>
        <v>0</v>
      </c>
      <c r="L33" s="177">
        <f t="shared" si="7"/>
        <v>0</v>
      </c>
      <c r="M33" s="176">
        <f t="shared" si="7"/>
        <v>0</v>
      </c>
      <c r="N33" s="177">
        <f t="shared" si="7"/>
        <v>0</v>
      </c>
      <c r="O33" s="182">
        <f t="shared" si="7"/>
        <v>0</v>
      </c>
      <c r="P33" s="177">
        <f t="shared" si="7"/>
        <v>0</v>
      </c>
      <c r="Q33" s="176">
        <f t="shared" si="7"/>
        <v>0</v>
      </c>
      <c r="R33" s="176">
        <f t="shared" si="7"/>
        <v>0</v>
      </c>
      <c r="S33" s="177">
        <f t="shared" si="7"/>
        <v>0</v>
      </c>
      <c r="T33" s="178">
        <f t="shared" si="7"/>
        <v>0</v>
      </c>
      <c r="U33" s="390"/>
    </row>
    <row r="34" spans="1:21" ht="16.5" thickBot="1">
      <c r="A34" s="248"/>
      <c r="B34" s="213" t="s">
        <v>101</v>
      </c>
      <c r="C34" s="177">
        <f>SUM(C35:C43)</f>
        <v>0</v>
      </c>
      <c r="D34" s="176">
        <f aca="true" t="shared" si="8" ref="D34:T34">SUM(D35:D43)</f>
        <v>0</v>
      </c>
      <c r="E34" s="177">
        <f t="shared" si="8"/>
        <v>0</v>
      </c>
      <c r="F34" s="176">
        <f t="shared" si="8"/>
        <v>0</v>
      </c>
      <c r="G34" s="180">
        <f t="shared" si="8"/>
        <v>0</v>
      </c>
      <c r="H34" s="175">
        <f t="shared" si="8"/>
        <v>0</v>
      </c>
      <c r="I34" s="176">
        <f t="shared" si="8"/>
        <v>0</v>
      </c>
      <c r="J34" s="214">
        <f t="shared" si="8"/>
        <v>0</v>
      </c>
      <c r="K34" s="179">
        <f t="shared" si="8"/>
        <v>0</v>
      </c>
      <c r="L34" s="177">
        <f t="shared" si="8"/>
        <v>0</v>
      </c>
      <c r="M34" s="176">
        <f t="shared" si="8"/>
        <v>0</v>
      </c>
      <c r="N34" s="177">
        <f t="shared" si="8"/>
        <v>0</v>
      </c>
      <c r="O34" s="182">
        <f t="shared" si="8"/>
        <v>0</v>
      </c>
      <c r="P34" s="177">
        <f t="shared" si="8"/>
        <v>0</v>
      </c>
      <c r="Q34" s="176">
        <f t="shared" si="8"/>
        <v>0</v>
      </c>
      <c r="R34" s="176">
        <f t="shared" si="8"/>
        <v>0</v>
      </c>
      <c r="S34" s="177">
        <f t="shared" si="8"/>
        <v>0</v>
      </c>
      <c r="T34" s="178">
        <f t="shared" si="8"/>
        <v>0</v>
      </c>
      <c r="U34" s="390"/>
    </row>
    <row r="35" spans="1:21" ht="15.75">
      <c r="A35" s="51"/>
      <c r="B35" s="241" t="s">
        <v>25</v>
      </c>
      <c r="C35" s="242">
        <f aca="true" t="shared" si="9" ref="C35:C43">SUM(D35:G35)</f>
        <v>0</v>
      </c>
      <c r="D35" s="61"/>
      <c r="E35" s="62"/>
      <c r="F35" s="61"/>
      <c r="G35" s="60"/>
      <c r="H35" s="56">
        <f aca="true" t="shared" si="10" ref="H35:H43">SUM(I35:J35)</f>
        <v>0</v>
      </c>
      <c r="I35" s="61"/>
      <c r="J35" s="165"/>
      <c r="K35" s="59">
        <f aca="true" t="shared" si="11" ref="K35:K43">SUM(L35:M35)</f>
        <v>0</v>
      </c>
      <c r="L35" s="62"/>
      <c r="M35" s="61"/>
      <c r="N35" s="62"/>
      <c r="O35" s="63">
        <f aca="true" t="shared" si="12" ref="O35:O43">SUM(R35:T35)+P35</f>
        <v>0</v>
      </c>
      <c r="P35" s="62"/>
      <c r="Q35" s="61"/>
      <c r="R35" s="62"/>
      <c r="S35" s="61"/>
      <c r="T35" s="64"/>
      <c r="U35" s="390"/>
    </row>
    <row r="36" spans="1:21" ht="15.75">
      <c r="A36" s="65"/>
      <c r="B36" s="243" t="s">
        <v>26</v>
      </c>
      <c r="C36" s="76">
        <f t="shared" si="9"/>
        <v>0</v>
      </c>
      <c r="D36" s="73"/>
      <c r="E36" s="74"/>
      <c r="F36" s="73"/>
      <c r="G36" s="72"/>
      <c r="H36" s="66">
        <f t="shared" si="10"/>
        <v>0</v>
      </c>
      <c r="I36" s="73"/>
      <c r="J36" s="166"/>
      <c r="K36" s="71">
        <f t="shared" si="11"/>
        <v>0</v>
      </c>
      <c r="L36" s="74"/>
      <c r="M36" s="73"/>
      <c r="N36" s="74"/>
      <c r="O36" s="75">
        <f t="shared" si="12"/>
        <v>0</v>
      </c>
      <c r="P36" s="74"/>
      <c r="Q36" s="73"/>
      <c r="R36" s="74"/>
      <c r="S36" s="73"/>
      <c r="T36" s="77"/>
      <c r="U36" s="390"/>
    </row>
    <row r="37" spans="1:21" ht="15.75">
      <c r="A37" s="65"/>
      <c r="B37" s="243" t="s">
        <v>27</v>
      </c>
      <c r="C37" s="76">
        <f t="shared" si="9"/>
        <v>0</v>
      </c>
      <c r="D37" s="73"/>
      <c r="E37" s="74"/>
      <c r="F37" s="73"/>
      <c r="G37" s="72"/>
      <c r="H37" s="66">
        <f t="shared" si="10"/>
        <v>0</v>
      </c>
      <c r="I37" s="73"/>
      <c r="J37" s="166"/>
      <c r="K37" s="71">
        <f t="shared" si="11"/>
        <v>0</v>
      </c>
      <c r="L37" s="74"/>
      <c r="M37" s="73"/>
      <c r="N37" s="74"/>
      <c r="O37" s="75">
        <f t="shared" si="12"/>
        <v>0</v>
      </c>
      <c r="P37" s="74"/>
      <c r="Q37" s="73"/>
      <c r="R37" s="74"/>
      <c r="S37" s="73"/>
      <c r="T37" s="77"/>
      <c r="U37" s="390"/>
    </row>
    <row r="38" spans="1:21" ht="15.75">
      <c r="A38" s="65"/>
      <c r="B38" s="243" t="s">
        <v>28</v>
      </c>
      <c r="C38" s="76">
        <f t="shared" si="9"/>
        <v>0</v>
      </c>
      <c r="D38" s="73"/>
      <c r="E38" s="74"/>
      <c r="F38" s="73"/>
      <c r="G38" s="72"/>
      <c r="H38" s="66">
        <f t="shared" si="10"/>
        <v>0</v>
      </c>
      <c r="I38" s="73"/>
      <c r="J38" s="166"/>
      <c r="K38" s="71">
        <f t="shared" si="11"/>
        <v>0</v>
      </c>
      <c r="L38" s="74"/>
      <c r="M38" s="73"/>
      <c r="N38" s="74"/>
      <c r="O38" s="75">
        <f t="shared" si="12"/>
        <v>0</v>
      </c>
      <c r="P38" s="74"/>
      <c r="Q38" s="73"/>
      <c r="R38" s="74"/>
      <c r="S38" s="73"/>
      <c r="T38" s="77"/>
      <c r="U38" s="390"/>
    </row>
    <row r="39" spans="1:21" ht="15.75">
      <c r="A39" s="65"/>
      <c r="B39" s="243" t="s">
        <v>32</v>
      </c>
      <c r="C39" s="76">
        <f t="shared" si="9"/>
        <v>0</v>
      </c>
      <c r="D39" s="73"/>
      <c r="E39" s="74"/>
      <c r="F39" s="73"/>
      <c r="G39" s="72"/>
      <c r="H39" s="66">
        <f t="shared" si="10"/>
        <v>0</v>
      </c>
      <c r="I39" s="73"/>
      <c r="J39" s="166"/>
      <c r="K39" s="71">
        <f t="shared" si="11"/>
        <v>0</v>
      </c>
      <c r="L39" s="74"/>
      <c r="M39" s="73"/>
      <c r="N39" s="74"/>
      <c r="O39" s="75">
        <f t="shared" si="12"/>
        <v>0</v>
      </c>
      <c r="P39" s="74"/>
      <c r="Q39" s="73"/>
      <c r="R39" s="74"/>
      <c r="S39" s="73"/>
      <c r="T39" s="77"/>
      <c r="U39" s="390"/>
    </row>
    <row r="40" spans="1:21" ht="15.75">
      <c r="A40" s="65"/>
      <c r="B40" s="243" t="s">
        <v>33</v>
      </c>
      <c r="C40" s="76">
        <f t="shared" si="9"/>
        <v>0</v>
      </c>
      <c r="D40" s="73"/>
      <c r="E40" s="74"/>
      <c r="F40" s="73"/>
      <c r="G40" s="72"/>
      <c r="H40" s="66">
        <f t="shared" si="10"/>
        <v>0</v>
      </c>
      <c r="I40" s="73"/>
      <c r="J40" s="166"/>
      <c r="K40" s="71">
        <f t="shared" si="11"/>
        <v>0</v>
      </c>
      <c r="L40" s="74"/>
      <c r="M40" s="73"/>
      <c r="N40" s="74"/>
      <c r="O40" s="75">
        <f t="shared" si="12"/>
        <v>0</v>
      </c>
      <c r="P40" s="74"/>
      <c r="Q40" s="73"/>
      <c r="R40" s="74"/>
      <c r="S40" s="73"/>
      <c r="T40" s="77"/>
      <c r="U40" s="390"/>
    </row>
    <row r="41" spans="1:21" ht="15.75">
      <c r="A41" s="65"/>
      <c r="B41" s="243" t="s">
        <v>34</v>
      </c>
      <c r="C41" s="76">
        <f t="shared" si="9"/>
        <v>0</v>
      </c>
      <c r="D41" s="73"/>
      <c r="E41" s="74"/>
      <c r="F41" s="73"/>
      <c r="G41" s="72"/>
      <c r="H41" s="66">
        <f t="shared" si="10"/>
        <v>0</v>
      </c>
      <c r="I41" s="73"/>
      <c r="J41" s="166"/>
      <c r="K41" s="71">
        <f t="shared" si="11"/>
        <v>0</v>
      </c>
      <c r="L41" s="74"/>
      <c r="M41" s="73"/>
      <c r="N41" s="74"/>
      <c r="O41" s="75">
        <f t="shared" si="12"/>
        <v>0</v>
      </c>
      <c r="P41" s="74"/>
      <c r="Q41" s="73"/>
      <c r="R41" s="74"/>
      <c r="S41" s="73"/>
      <c r="T41" s="77"/>
      <c r="U41" s="390"/>
    </row>
    <row r="42" spans="1:21" ht="15.75">
      <c r="A42" s="65"/>
      <c r="B42" s="243" t="s">
        <v>35</v>
      </c>
      <c r="C42" s="76">
        <f t="shared" si="9"/>
        <v>0</v>
      </c>
      <c r="D42" s="73"/>
      <c r="E42" s="74"/>
      <c r="F42" s="73"/>
      <c r="G42" s="72"/>
      <c r="H42" s="66">
        <f t="shared" si="10"/>
        <v>0</v>
      </c>
      <c r="I42" s="73"/>
      <c r="J42" s="166"/>
      <c r="K42" s="71">
        <f t="shared" si="11"/>
        <v>0</v>
      </c>
      <c r="L42" s="74"/>
      <c r="M42" s="73"/>
      <c r="N42" s="74"/>
      <c r="O42" s="75">
        <f t="shared" si="12"/>
        <v>0</v>
      </c>
      <c r="P42" s="74"/>
      <c r="Q42" s="73"/>
      <c r="R42" s="74"/>
      <c r="S42" s="73"/>
      <c r="T42" s="77"/>
      <c r="U42" s="390"/>
    </row>
    <row r="43" spans="1:21" ht="16.5" thickBot="1">
      <c r="A43" s="128"/>
      <c r="B43" s="249" t="s">
        <v>39</v>
      </c>
      <c r="C43" s="89">
        <f t="shared" si="9"/>
        <v>0</v>
      </c>
      <c r="D43" s="86"/>
      <c r="E43" s="87"/>
      <c r="F43" s="86"/>
      <c r="G43" s="85"/>
      <c r="H43" s="79">
        <f t="shared" si="10"/>
        <v>0</v>
      </c>
      <c r="I43" s="86"/>
      <c r="J43" s="167"/>
      <c r="K43" s="84">
        <f t="shared" si="11"/>
        <v>0</v>
      </c>
      <c r="L43" s="87"/>
      <c r="M43" s="86"/>
      <c r="N43" s="87"/>
      <c r="O43" s="88">
        <f t="shared" si="12"/>
        <v>0</v>
      </c>
      <c r="P43" s="87"/>
      <c r="Q43" s="86"/>
      <c r="R43" s="87"/>
      <c r="S43" s="86"/>
      <c r="T43" s="90"/>
      <c r="U43" s="390"/>
    </row>
    <row r="44" spans="1:21" ht="16.5" thickBot="1">
      <c r="A44" s="248"/>
      <c r="B44" s="213" t="s">
        <v>102</v>
      </c>
      <c r="C44" s="177">
        <f>SUM(C45:C54)</f>
        <v>0</v>
      </c>
      <c r="D44" s="176">
        <f aca="true" t="shared" si="13" ref="D44:T44">SUM(D45:D54)</f>
        <v>0</v>
      </c>
      <c r="E44" s="177">
        <f t="shared" si="13"/>
        <v>0</v>
      </c>
      <c r="F44" s="176">
        <f t="shared" si="13"/>
        <v>0</v>
      </c>
      <c r="G44" s="180">
        <f t="shared" si="13"/>
        <v>0</v>
      </c>
      <c r="H44" s="175">
        <f t="shared" si="13"/>
        <v>0</v>
      </c>
      <c r="I44" s="176">
        <f t="shared" si="13"/>
        <v>0</v>
      </c>
      <c r="J44" s="214">
        <f t="shared" si="13"/>
        <v>0</v>
      </c>
      <c r="K44" s="179">
        <f t="shared" si="13"/>
        <v>0</v>
      </c>
      <c r="L44" s="177">
        <f t="shared" si="13"/>
        <v>0</v>
      </c>
      <c r="M44" s="176">
        <f t="shared" si="13"/>
        <v>0</v>
      </c>
      <c r="N44" s="177">
        <f t="shared" si="13"/>
        <v>0</v>
      </c>
      <c r="O44" s="182">
        <f t="shared" si="13"/>
        <v>0</v>
      </c>
      <c r="P44" s="177">
        <f t="shared" si="13"/>
        <v>0</v>
      </c>
      <c r="Q44" s="176">
        <f t="shared" si="13"/>
        <v>0</v>
      </c>
      <c r="R44" s="176">
        <f t="shared" si="13"/>
        <v>0</v>
      </c>
      <c r="S44" s="177">
        <f t="shared" si="13"/>
        <v>0</v>
      </c>
      <c r="T44" s="178">
        <f t="shared" si="13"/>
        <v>0</v>
      </c>
      <c r="U44" s="390"/>
    </row>
    <row r="45" spans="1:21" ht="15.75">
      <c r="A45" s="51"/>
      <c r="B45" s="241" t="s">
        <v>25</v>
      </c>
      <c r="C45" s="242">
        <f aca="true" t="shared" si="14" ref="C45:C54">SUM(D45:G45)</f>
        <v>0</v>
      </c>
      <c r="D45" s="61"/>
      <c r="E45" s="62"/>
      <c r="F45" s="61"/>
      <c r="G45" s="60"/>
      <c r="H45" s="56">
        <f aca="true" t="shared" si="15" ref="H45:H54">SUM(I45:J45)</f>
        <v>0</v>
      </c>
      <c r="I45" s="61"/>
      <c r="J45" s="165"/>
      <c r="K45" s="59">
        <f aca="true" t="shared" si="16" ref="K45:K54">SUM(L45:M45)</f>
        <v>0</v>
      </c>
      <c r="L45" s="62"/>
      <c r="M45" s="61"/>
      <c r="N45" s="62"/>
      <c r="O45" s="63">
        <f aca="true" t="shared" si="17" ref="O45:O54">SUM(R45:T45)+P45</f>
        <v>0</v>
      </c>
      <c r="P45" s="62"/>
      <c r="Q45" s="61"/>
      <c r="R45" s="62"/>
      <c r="S45" s="61"/>
      <c r="T45" s="64"/>
      <c r="U45" s="390"/>
    </row>
    <row r="46" spans="1:21" ht="15.75">
      <c r="A46" s="65"/>
      <c r="B46" s="243" t="s">
        <v>26</v>
      </c>
      <c r="C46" s="76">
        <f t="shared" si="14"/>
        <v>0</v>
      </c>
      <c r="D46" s="73"/>
      <c r="E46" s="74"/>
      <c r="F46" s="73"/>
      <c r="G46" s="72"/>
      <c r="H46" s="66">
        <f t="shared" si="15"/>
        <v>0</v>
      </c>
      <c r="I46" s="73"/>
      <c r="J46" s="166"/>
      <c r="K46" s="71">
        <f t="shared" si="16"/>
        <v>0</v>
      </c>
      <c r="L46" s="74"/>
      <c r="M46" s="73"/>
      <c r="N46" s="74"/>
      <c r="O46" s="75">
        <f t="shared" si="17"/>
        <v>0</v>
      </c>
      <c r="P46" s="74"/>
      <c r="Q46" s="73"/>
      <c r="R46" s="74"/>
      <c r="S46" s="73"/>
      <c r="T46" s="77"/>
      <c r="U46" s="390"/>
    </row>
    <row r="47" spans="1:21" ht="15.75">
      <c r="A47" s="65"/>
      <c r="B47" s="243" t="s">
        <v>27</v>
      </c>
      <c r="C47" s="76">
        <f t="shared" si="14"/>
        <v>0</v>
      </c>
      <c r="D47" s="73"/>
      <c r="E47" s="74"/>
      <c r="F47" s="73"/>
      <c r="G47" s="72"/>
      <c r="H47" s="66">
        <f t="shared" si="15"/>
        <v>0</v>
      </c>
      <c r="I47" s="73"/>
      <c r="J47" s="166"/>
      <c r="K47" s="71">
        <f t="shared" si="16"/>
        <v>0</v>
      </c>
      <c r="L47" s="74"/>
      <c r="M47" s="73"/>
      <c r="N47" s="74"/>
      <c r="O47" s="75">
        <f t="shared" si="17"/>
        <v>0</v>
      </c>
      <c r="P47" s="74"/>
      <c r="Q47" s="73"/>
      <c r="R47" s="74"/>
      <c r="S47" s="73"/>
      <c r="T47" s="77"/>
      <c r="U47" s="390"/>
    </row>
    <row r="48" spans="1:21" ht="15.75">
      <c r="A48" s="65"/>
      <c r="B48" s="243" t="s">
        <v>28</v>
      </c>
      <c r="C48" s="76">
        <f t="shared" si="14"/>
        <v>0</v>
      </c>
      <c r="D48" s="73"/>
      <c r="E48" s="74"/>
      <c r="F48" s="73"/>
      <c r="G48" s="72"/>
      <c r="H48" s="66">
        <f t="shared" si="15"/>
        <v>0</v>
      </c>
      <c r="I48" s="73"/>
      <c r="J48" s="166"/>
      <c r="K48" s="71">
        <f t="shared" si="16"/>
        <v>0</v>
      </c>
      <c r="L48" s="74"/>
      <c r="M48" s="73"/>
      <c r="N48" s="74"/>
      <c r="O48" s="75">
        <f t="shared" si="17"/>
        <v>0</v>
      </c>
      <c r="P48" s="74"/>
      <c r="Q48" s="73"/>
      <c r="R48" s="74"/>
      <c r="S48" s="73"/>
      <c r="T48" s="77"/>
      <c r="U48" s="390"/>
    </row>
    <row r="49" spans="1:21" ht="15.75">
      <c r="A49" s="65"/>
      <c r="B49" s="243" t="s">
        <v>32</v>
      </c>
      <c r="C49" s="76">
        <f t="shared" si="14"/>
        <v>0</v>
      </c>
      <c r="D49" s="73"/>
      <c r="E49" s="74"/>
      <c r="F49" s="73"/>
      <c r="G49" s="72"/>
      <c r="H49" s="66">
        <f t="shared" si="15"/>
        <v>0</v>
      </c>
      <c r="I49" s="73"/>
      <c r="J49" s="166"/>
      <c r="K49" s="71">
        <f t="shared" si="16"/>
        <v>0</v>
      </c>
      <c r="L49" s="74"/>
      <c r="M49" s="73"/>
      <c r="N49" s="74"/>
      <c r="O49" s="75">
        <f t="shared" si="17"/>
        <v>0</v>
      </c>
      <c r="P49" s="74"/>
      <c r="Q49" s="73"/>
      <c r="R49" s="74"/>
      <c r="S49" s="73"/>
      <c r="T49" s="77"/>
      <c r="U49" s="390"/>
    </row>
    <row r="50" spans="1:21" ht="15.75">
      <c r="A50" s="65"/>
      <c r="B50" s="243" t="s">
        <v>33</v>
      </c>
      <c r="C50" s="76">
        <f t="shared" si="14"/>
        <v>0</v>
      </c>
      <c r="D50" s="73"/>
      <c r="E50" s="74"/>
      <c r="F50" s="73"/>
      <c r="G50" s="72"/>
      <c r="H50" s="66">
        <f t="shared" si="15"/>
        <v>0</v>
      </c>
      <c r="I50" s="73"/>
      <c r="J50" s="166"/>
      <c r="K50" s="71">
        <f t="shared" si="16"/>
        <v>0</v>
      </c>
      <c r="L50" s="74"/>
      <c r="M50" s="73"/>
      <c r="N50" s="74"/>
      <c r="O50" s="75">
        <f t="shared" si="17"/>
        <v>0</v>
      </c>
      <c r="P50" s="74"/>
      <c r="Q50" s="73"/>
      <c r="R50" s="74"/>
      <c r="S50" s="73"/>
      <c r="T50" s="77"/>
      <c r="U50" s="390"/>
    </row>
    <row r="51" spans="1:21" ht="15.75">
      <c r="A51" s="65"/>
      <c r="B51" s="243" t="s">
        <v>34</v>
      </c>
      <c r="C51" s="76">
        <f t="shared" si="14"/>
        <v>0</v>
      </c>
      <c r="D51" s="73"/>
      <c r="E51" s="74"/>
      <c r="F51" s="73"/>
      <c r="G51" s="72"/>
      <c r="H51" s="66">
        <f t="shared" si="15"/>
        <v>0</v>
      </c>
      <c r="I51" s="73"/>
      <c r="J51" s="166"/>
      <c r="K51" s="71">
        <f t="shared" si="16"/>
        <v>0</v>
      </c>
      <c r="L51" s="74"/>
      <c r="M51" s="73"/>
      <c r="N51" s="74"/>
      <c r="O51" s="75">
        <f t="shared" si="17"/>
        <v>0</v>
      </c>
      <c r="P51" s="74"/>
      <c r="Q51" s="73"/>
      <c r="R51" s="74"/>
      <c r="S51" s="73"/>
      <c r="T51" s="77"/>
      <c r="U51" s="390"/>
    </row>
    <row r="52" spans="1:21" ht="15.75">
      <c r="A52" s="65"/>
      <c r="B52" s="243" t="s">
        <v>35</v>
      </c>
      <c r="C52" s="76">
        <f t="shared" si="14"/>
        <v>0</v>
      </c>
      <c r="D52" s="73"/>
      <c r="E52" s="74"/>
      <c r="F52" s="73"/>
      <c r="G52" s="72"/>
      <c r="H52" s="66">
        <f t="shared" si="15"/>
        <v>0</v>
      </c>
      <c r="I52" s="73"/>
      <c r="J52" s="166"/>
      <c r="K52" s="71">
        <f t="shared" si="16"/>
        <v>0</v>
      </c>
      <c r="L52" s="74"/>
      <c r="M52" s="73"/>
      <c r="N52" s="74"/>
      <c r="O52" s="75">
        <f t="shared" si="17"/>
        <v>0</v>
      </c>
      <c r="P52" s="74"/>
      <c r="Q52" s="73"/>
      <c r="R52" s="74"/>
      <c r="S52" s="73"/>
      <c r="T52" s="77"/>
      <c r="U52" s="390"/>
    </row>
    <row r="53" spans="1:21" ht="15.75">
      <c r="A53" s="128"/>
      <c r="B53" s="249" t="s">
        <v>39</v>
      </c>
      <c r="C53" s="89">
        <f t="shared" si="14"/>
        <v>0</v>
      </c>
      <c r="D53" s="86"/>
      <c r="E53" s="87"/>
      <c r="F53" s="86"/>
      <c r="G53" s="85"/>
      <c r="H53" s="79">
        <f t="shared" si="15"/>
        <v>0</v>
      </c>
      <c r="I53" s="86"/>
      <c r="J53" s="167"/>
      <c r="K53" s="84">
        <f t="shared" si="16"/>
        <v>0</v>
      </c>
      <c r="L53" s="87"/>
      <c r="M53" s="86"/>
      <c r="N53" s="87"/>
      <c r="O53" s="88">
        <f t="shared" si="17"/>
        <v>0</v>
      </c>
      <c r="P53" s="87"/>
      <c r="Q53" s="86"/>
      <c r="R53" s="87"/>
      <c r="S53" s="86"/>
      <c r="T53" s="90"/>
      <c r="U53" s="390"/>
    </row>
    <row r="54" spans="1:21" ht="16.5" thickBot="1">
      <c r="A54" s="128"/>
      <c r="B54" s="249" t="s">
        <v>40</v>
      </c>
      <c r="C54" s="89">
        <f t="shared" si="14"/>
        <v>0</v>
      </c>
      <c r="D54" s="86"/>
      <c r="E54" s="87"/>
      <c r="F54" s="86"/>
      <c r="G54" s="85"/>
      <c r="H54" s="79">
        <f t="shared" si="15"/>
        <v>0</v>
      </c>
      <c r="I54" s="86"/>
      <c r="J54" s="167"/>
      <c r="K54" s="84">
        <f t="shared" si="16"/>
        <v>0</v>
      </c>
      <c r="L54" s="87"/>
      <c r="M54" s="86"/>
      <c r="N54" s="87"/>
      <c r="O54" s="88">
        <f t="shared" si="17"/>
        <v>0</v>
      </c>
      <c r="P54" s="87"/>
      <c r="Q54" s="86"/>
      <c r="R54" s="87"/>
      <c r="S54" s="86"/>
      <c r="T54" s="90"/>
      <c r="U54" s="390"/>
    </row>
    <row r="55" spans="1:21" ht="16.5" thickBot="1">
      <c r="A55" s="248"/>
      <c r="B55" s="213" t="s">
        <v>103</v>
      </c>
      <c r="C55" s="177">
        <f>C56+C66</f>
        <v>0</v>
      </c>
      <c r="D55" s="176">
        <f aca="true" t="shared" si="18" ref="D55:T55">D56+D66</f>
        <v>0</v>
      </c>
      <c r="E55" s="177">
        <f t="shared" si="18"/>
        <v>0</v>
      </c>
      <c r="F55" s="176">
        <f t="shared" si="18"/>
        <v>0</v>
      </c>
      <c r="G55" s="177">
        <f t="shared" si="18"/>
        <v>0</v>
      </c>
      <c r="H55" s="175">
        <f t="shared" si="18"/>
        <v>0</v>
      </c>
      <c r="I55" s="176">
        <f t="shared" si="18"/>
        <v>0</v>
      </c>
      <c r="J55" s="214">
        <f t="shared" si="18"/>
        <v>0</v>
      </c>
      <c r="K55" s="179">
        <f t="shared" si="18"/>
        <v>0</v>
      </c>
      <c r="L55" s="177">
        <f t="shared" si="18"/>
        <v>0</v>
      </c>
      <c r="M55" s="176">
        <f t="shared" si="18"/>
        <v>0</v>
      </c>
      <c r="N55" s="177">
        <f t="shared" si="18"/>
        <v>0</v>
      </c>
      <c r="O55" s="182">
        <f t="shared" si="18"/>
        <v>0</v>
      </c>
      <c r="P55" s="177">
        <f t="shared" si="18"/>
        <v>0</v>
      </c>
      <c r="Q55" s="176">
        <f t="shared" si="18"/>
        <v>0</v>
      </c>
      <c r="R55" s="176">
        <f t="shared" si="18"/>
        <v>0</v>
      </c>
      <c r="S55" s="177">
        <f t="shared" si="18"/>
        <v>0</v>
      </c>
      <c r="T55" s="178">
        <f t="shared" si="18"/>
        <v>0</v>
      </c>
      <c r="U55" s="390"/>
    </row>
    <row r="56" spans="1:21" ht="16.5" thickBot="1">
      <c r="A56" s="248"/>
      <c r="B56" s="240" t="s">
        <v>104</v>
      </c>
      <c r="C56" s="177">
        <f>SUM(C57:C65)</f>
        <v>0</v>
      </c>
      <c r="D56" s="176">
        <f aca="true" t="shared" si="19" ref="D56:T56">SUM(D57:D65)</f>
        <v>0</v>
      </c>
      <c r="E56" s="177">
        <f t="shared" si="19"/>
        <v>0</v>
      </c>
      <c r="F56" s="176">
        <f t="shared" si="19"/>
        <v>0</v>
      </c>
      <c r="G56" s="177">
        <f t="shared" si="19"/>
        <v>0</v>
      </c>
      <c r="H56" s="175">
        <f t="shared" si="19"/>
        <v>0</v>
      </c>
      <c r="I56" s="176">
        <f t="shared" si="19"/>
        <v>0</v>
      </c>
      <c r="J56" s="214">
        <f t="shared" si="19"/>
        <v>0</v>
      </c>
      <c r="K56" s="179">
        <f t="shared" si="19"/>
        <v>0</v>
      </c>
      <c r="L56" s="177">
        <f t="shared" si="19"/>
        <v>0</v>
      </c>
      <c r="M56" s="176">
        <f t="shared" si="19"/>
        <v>0</v>
      </c>
      <c r="N56" s="177">
        <f t="shared" si="19"/>
        <v>0</v>
      </c>
      <c r="O56" s="182">
        <f t="shared" si="19"/>
        <v>0</v>
      </c>
      <c r="P56" s="177">
        <f t="shared" si="19"/>
        <v>0</v>
      </c>
      <c r="Q56" s="176">
        <f t="shared" si="19"/>
        <v>0</v>
      </c>
      <c r="R56" s="176">
        <f t="shared" si="19"/>
        <v>0</v>
      </c>
      <c r="S56" s="177">
        <f t="shared" si="19"/>
        <v>0</v>
      </c>
      <c r="T56" s="178">
        <f t="shared" si="19"/>
        <v>0</v>
      </c>
      <c r="U56" s="390"/>
    </row>
    <row r="57" spans="1:21" ht="15.75">
      <c r="A57" s="215"/>
      <c r="B57" s="250" t="s">
        <v>105</v>
      </c>
      <c r="C57" s="204">
        <f aca="true" t="shared" si="20" ref="C57:C65">SUM(D57:G57)</f>
        <v>0</v>
      </c>
      <c r="D57" s="201"/>
      <c r="E57" s="202"/>
      <c r="F57" s="201"/>
      <c r="G57" s="217"/>
      <c r="H57" s="200">
        <f aca="true" t="shared" si="21" ref="H57:H65">SUM(I57:J57)</f>
        <v>0</v>
      </c>
      <c r="I57" s="201"/>
      <c r="J57" s="218"/>
      <c r="K57" s="219">
        <f aca="true" t="shared" si="22" ref="K57:K65">SUM(L57:M57)</f>
        <v>0</v>
      </c>
      <c r="L57" s="202"/>
      <c r="M57" s="201"/>
      <c r="N57" s="202"/>
      <c r="O57" s="220">
        <f aca="true" t="shared" si="23" ref="O57:O65">SUM(R57:T57)+P57</f>
        <v>0</v>
      </c>
      <c r="P57" s="202"/>
      <c r="Q57" s="201"/>
      <c r="R57" s="202"/>
      <c r="S57" s="201"/>
      <c r="T57" s="203"/>
      <c r="U57" s="390"/>
    </row>
    <row r="58" spans="1:21" ht="15.75">
      <c r="A58" s="221"/>
      <c r="B58" s="251" t="s">
        <v>106</v>
      </c>
      <c r="C58" s="223">
        <f t="shared" si="20"/>
        <v>0</v>
      </c>
      <c r="D58" s="224"/>
      <c r="E58" s="225"/>
      <c r="F58" s="224"/>
      <c r="G58" s="226"/>
      <c r="H58" s="227">
        <f t="shared" si="21"/>
        <v>0</v>
      </c>
      <c r="I58" s="224"/>
      <c r="J58" s="228"/>
      <c r="K58" s="229">
        <f t="shared" si="22"/>
        <v>0</v>
      </c>
      <c r="L58" s="225"/>
      <c r="M58" s="224"/>
      <c r="N58" s="225"/>
      <c r="O58" s="230">
        <f t="shared" si="23"/>
        <v>0</v>
      </c>
      <c r="P58" s="225"/>
      <c r="Q58" s="224"/>
      <c r="R58" s="225"/>
      <c r="S58" s="224"/>
      <c r="T58" s="231"/>
      <c r="U58" s="390"/>
    </row>
    <row r="59" spans="1:21" ht="15.75">
      <c r="A59" s="221"/>
      <c r="B59" s="251" t="s">
        <v>107</v>
      </c>
      <c r="C59" s="223">
        <f t="shared" si="20"/>
        <v>0</v>
      </c>
      <c r="D59" s="224"/>
      <c r="E59" s="225"/>
      <c r="F59" s="224"/>
      <c r="G59" s="226"/>
      <c r="H59" s="227">
        <f t="shared" si="21"/>
        <v>0</v>
      </c>
      <c r="I59" s="224"/>
      <c r="J59" s="228"/>
      <c r="K59" s="229">
        <f t="shared" si="22"/>
        <v>0</v>
      </c>
      <c r="L59" s="225"/>
      <c r="M59" s="224"/>
      <c r="N59" s="225"/>
      <c r="O59" s="230">
        <f t="shared" si="23"/>
        <v>0</v>
      </c>
      <c r="P59" s="225"/>
      <c r="Q59" s="224"/>
      <c r="R59" s="225"/>
      <c r="S59" s="224"/>
      <c r="T59" s="231"/>
      <c r="U59" s="390"/>
    </row>
    <row r="60" spans="1:21" ht="15.75">
      <c r="A60" s="221"/>
      <c r="B60" s="251" t="s">
        <v>108</v>
      </c>
      <c r="C60" s="223">
        <f t="shared" si="20"/>
        <v>0</v>
      </c>
      <c r="D60" s="224"/>
      <c r="E60" s="225"/>
      <c r="F60" s="224"/>
      <c r="G60" s="226"/>
      <c r="H60" s="227">
        <f t="shared" si="21"/>
        <v>0</v>
      </c>
      <c r="I60" s="224"/>
      <c r="J60" s="228"/>
      <c r="K60" s="229">
        <f t="shared" si="22"/>
        <v>0</v>
      </c>
      <c r="L60" s="225"/>
      <c r="M60" s="224"/>
      <c r="N60" s="225"/>
      <c r="O60" s="230">
        <f t="shared" si="23"/>
        <v>0</v>
      </c>
      <c r="P60" s="225"/>
      <c r="Q60" s="224"/>
      <c r="R60" s="225"/>
      <c r="S60" s="224"/>
      <c r="T60" s="231"/>
      <c r="U60" s="390"/>
    </row>
    <row r="61" spans="1:21" ht="15.75">
      <c r="A61" s="221"/>
      <c r="B61" s="251" t="s">
        <v>109</v>
      </c>
      <c r="C61" s="223">
        <f t="shared" si="20"/>
        <v>0</v>
      </c>
      <c r="D61" s="224"/>
      <c r="E61" s="225"/>
      <c r="F61" s="224"/>
      <c r="G61" s="226"/>
      <c r="H61" s="227">
        <f t="shared" si="21"/>
        <v>0</v>
      </c>
      <c r="I61" s="224"/>
      <c r="J61" s="228"/>
      <c r="K61" s="229">
        <f t="shared" si="22"/>
        <v>0</v>
      </c>
      <c r="L61" s="225"/>
      <c r="M61" s="224"/>
      <c r="N61" s="225"/>
      <c r="O61" s="230">
        <f t="shared" si="23"/>
        <v>0</v>
      </c>
      <c r="P61" s="225"/>
      <c r="Q61" s="224"/>
      <c r="R61" s="225"/>
      <c r="S61" s="224"/>
      <c r="T61" s="231"/>
      <c r="U61" s="390"/>
    </row>
    <row r="62" spans="1:21" ht="15.75">
      <c r="A62" s="221"/>
      <c r="B62" s="251" t="s">
        <v>110</v>
      </c>
      <c r="C62" s="223">
        <f t="shared" si="20"/>
        <v>0</v>
      </c>
      <c r="D62" s="224"/>
      <c r="E62" s="225"/>
      <c r="F62" s="224"/>
      <c r="G62" s="226"/>
      <c r="H62" s="227">
        <f t="shared" si="21"/>
        <v>0</v>
      </c>
      <c r="I62" s="224"/>
      <c r="J62" s="228"/>
      <c r="K62" s="229">
        <f t="shared" si="22"/>
        <v>0</v>
      </c>
      <c r="L62" s="225"/>
      <c r="M62" s="224"/>
      <c r="N62" s="225"/>
      <c r="O62" s="230">
        <f t="shared" si="23"/>
        <v>0</v>
      </c>
      <c r="P62" s="225"/>
      <c r="Q62" s="224"/>
      <c r="R62" s="225"/>
      <c r="S62" s="224"/>
      <c r="T62" s="231"/>
      <c r="U62" s="390"/>
    </row>
    <row r="63" spans="1:21" ht="15.75">
      <c r="A63" s="160"/>
      <c r="B63" s="252" t="s">
        <v>111</v>
      </c>
      <c r="C63" s="103">
        <f t="shared" si="20"/>
        <v>0</v>
      </c>
      <c r="D63" s="253"/>
      <c r="E63" s="254"/>
      <c r="F63" s="253"/>
      <c r="G63" s="255"/>
      <c r="H63" s="256">
        <f t="shared" si="21"/>
        <v>0</v>
      </c>
      <c r="I63" s="253"/>
      <c r="J63" s="257"/>
      <c r="K63" s="258">
        <f t="shared" si="22"/>
        <v>0</v>
      </c>
      <c r="L63" s="254"/>
      <c r="M63" s="253"/>
      <c r="N63" s="254"/>
      <c r="O63" s="259">
        <f t="shared" si="23"/>
        <v>0</v>
      </c>
      <c r="P63" s="254"/>
      <c r="Q63" s="253"/>
      <c r="R63" s="254"/>
      <c r="S63" s="253"/>
      <c r="T63" s="260"/>
      <c r="U63" s="390"/>
    </row>
    <row r="64" spans="1:21" ht="15.75">
      <c r="A64" s="221"/>
      <c r="B64" s="251" t="s">
        <v>112</v>
      </c>
      <c r="C64" s="223">
        <f t="shared" si="20"/>
        <v>0</v>
      </c>
      <c r="D64" s="224"/>
      <c r="E64" s="225"/>
      <c r="F64" s="224"/>
      <c r="G64" s="226"/>
      <c r="H64" s="227">
        <f t="shared" si="21"/>
        <v>0</v>
      </c>
      <c r="I64" s="224"/>
      <c r="J64" s="228"/>
      <c r="K64" s="229">
        <f t="shared" si="22"/>
        <v>0</v>
      </c>
      <c r="L64" s="225"/>
      <c r="M64" s="224"/>
      <c r="N64" s="225"/>
      <c r="O64" s="230">
        <f t="shared" si="23"/>
        <v>0</v>
      </c>
      <c r="P64" s="225"/>
      <c r="Q64" s="224"/>
      <c r="R64" s="225"/>
      <c r="S64" s="224"/>
      <c r="T64" s="231"/>
      <c r="U64" s="390"/>
    </row>
    <row r="65" spans="1:21" ht="16.5" thickBot="1">
      <c r="A65" s="221"/>
      <c r="B65" s="261" t="s">
        <v>40</v>
      </c>
      <c r="C65" s="209">
        <f t="shared" si="20"/>
        <v>0</v>
      </c>
      <c r="D65" s="206"/>
      <c r="E65" s="207"/>
      <c r="F65" s="206"/>
      <c r="G65" s="236"/>
      <c r="H65" s="205">
        <f t="shared" si="21"/>
        <v>0</v>
      </c>
      <c r="I65" s="206"/>
      <c r="J65" s="237"/>
      <c r="K65" s="238">
        <f t="shared" si="22"/>
        <v>0</v>
      </c>
      <c r="L65" s="207"/>
      <c r="M65" s="206"/>
      <c r="N65" s="207"/>
      <c r="O65" s="239">
        <f t="shared" si="23"/>
        <v>0</v>
      </c>
      <c r="P65" s="207"/>
      <c r="Q65" s="206"/>
      <c r="R65" s="207"/>
      <c r="S65" s="206"/>
      <c r="T65" s="208"/>
      <c r="U65" s="390"/>
    </row>
    <row r="66" spans="1:20" ht="16.5" thickBot="1">
      <c r="A66" s="248"/>
      <c r="B66" s="240" t="s">
        <v>113</v>
      </c>
      <c r="C66" s="177">
        <f>SUM(C67:C77)</f>
        <v>0</v>
      </c>
      <c r="D66" s="176">
        <f aca="true" t="shared" si="24" ref="D66:T66">SUM(D67:D77)</f>
        <v>0</v>
      </c>
      <c r="E66" s="177">
        <f t="shared" si="24"/>
        <v>0</v>
      </c>
      <c r="F66" s="176">
        <f t="shared" si="24"/>
        <v>0</v>
      </c>
      <c r="G66" s="180">
        <f t="shared" si="24"/>
        <v>0</v>
      </c>
      <c r="H66" s="175">
        <f t="shared" si="24"/>
        <v>0</v>
      </c>
      <c r="I66" s="176">
        <f t="shared" si="24"/>
        <v>0</v>
      </c>
      <c r="J66" s="214">
        <f t="shared" si="24"/>
        <v>0</v>
      </c>
      <c r="K66" s="179">
        <f t="shared" si="24"/>
        <v>0</v>
      </c>
      <c r="L66" s="177">
        <f t="shared" si="24"/>
        <v>0</v>
      </c>
      <c r="M66" s="176">
        <f t="shared" si="24"/>
        <v>0</v>
      </c>
      <c r="N66" s="177">
        <f t="shared" si="24"/>
        <v>0</v>
      </c>
      <c r="O66" s="182">
        <f t="shared" si="24"/>
        <v>0</v>
      </c>
      <c r="P66" s="177">
        <f t="shared" si="24"/>
        <v>0</v>
      </c>
      <c r="Q66" s="176">
        <f t="shared" si="24"/>
        <v>0</v>
      </c>
      <c r="R66" s="176">
        <f t="shared" si="24"/>
        <v>0</v>
      </c>
      <c r="S66" s="177">
        <f t="shared" si="24"/>
        <v>0</v>
      </c>
      <c r="T66" s="178">
        <f t="shared" si="24"/>
        <v>0</v>
      </c>
    </row>
    <row r="67" spans="1:20" ht="15.75">
      <c r="A67" s="215"/>
      <c r="B67" s="250" t="s">
        <v>105</v>
      </c>
      <c r="C67" s="204">
        <f aca="true" t="shared" si="25" ref="C67:C77">SUM(D67:G67)</f>
        <v>0</v>
      </c>
      <c r="D67" s="201"/>
      <c r="E67" s="202"/>
      <c r="F67" s="201"/>
      <c r="G67" s="217"/>
      <c r="H67" s="200">
        <f aca="true" t="shared" si="26" ref="H67:H77">SUM(I67:J67)</f>
        <v>0</v>
      </c>
      <c r="I67" s="201"/>
      <c r="J67" s="218"/>
      <c r="K67" s="219">
        <f aca="true" t="shared" si="27" ref="K67:K77">SUM(L67:M67)</f>
        <v>0</v>
      </c>
      <c r="L67" s="202"/>
      <c r="M67" s="201"/>
      <c r="N67" s="202"/>
      <c r="O67" s="220">
        <f aca="true" t="shared" si="28" ref="O67:O77">SUM(R67:T67)+P67</f>
        <v>0</v>
      </c>
      <c r="P67" s="202"/>
      <c r="Q67" s="201"/>
      <c r="R67" s="202"/>
      <c r="S67" s="201"/>
      <c r="T67" s="203"/>
    </row>
    <row r="68" spans="1:20" ht="15.75">
      <c r="A68" s="221"/>
      <c r="B68" s="251" t="s">
        <v>106</v>
      </c>
      <c r="C68" s="223">
        <f t="shared" si="25"/>
        <v>0</v>
      </c>
      <c r="D68" s="224"/>
      <c r="E68" s="225"/>
      <c r="F68" s="224"/>
      <c r="G68" s="226"/>
      <c r="H68" s="227">
        <f t="shared" si="26"/>
        <v>0</v>
      </c>
      <c r="I68" s="224"/>
      <c r="J68" s="228"/>
      <c r="K68" s="229">
        <f t="shared" si="27"/>
        <v>0</v>
      </c>
      <c r="L68" s="225"/>
      <c r="M68" s="224"/>
      <c r="N68" s="225"/>
      <c r="O68" s="230">
        <f t="shared" si="28"/>
        <v>0</v>
      </c>
      <c r="P68" s="225"/>
      <c r="Q68" s="224"/>
      <c r="R68" s="225"/>
      <c r="S68" s="224"/>
      <c r="T68" s="231"/>
    </row>
    <row r="69" spans="1:20" ht="15.75">
      <c r="A69" s="221"/>
      <c r="B69" s="251" t="s">
        <v>107</v>
      </c>
      <c r="C69" s="223">
        <f t="shared" si="25"/>
        <v>0</v>
      </c>
      <c r="D69" s="224"/>
      <c r="E69" s="225"/>
      <c r="F69" s="224"/>
      <c r="G69" s="226"/>
      <c r="H69" s="227">
        <f t="shared" si="26"/>
        <v>0</v>
      </c>
      <c r="I69" s="224"/>
      <c r="J69" s="228"/>
      <c r="K69" s="229">
        <f t="shared" si="27"/>
        <v>0</v>
      </c>
      <c r="L69" s="225"/>
      <c r="M69" s="224"/>
      <c r="N69" s="225"/>
      <c r="O69" s="230">
        <f t="shared" si="28"/>
        <v>0</v>
      </c>
      <c r="P69" s="225"/>
      <c r="Q69" s="224"/>
      <c r="R69" s="225"/>
      <c r="S69" s="224"/>
      <c r="T69" s="231"/>
    </row>
    <row r="70" spans="1:20" ht="15.75">
      <c r="A70" s="221"/>
      <c r="B70" s="251" t="s">
        <v>108</v>
      </c>
      <c r="C70" s="223">
        <f t="shared" si="25"/>
        <v>0</v>
      </c>
      <c r="D70" s="224"/>
      <c r="E70" s="225"/>
      <c r="F70" s="224"/>
      <c r="G70" s="226"/>
      <c r="H70" s="227">
        <f t="shared" si="26"/>
        <v>0</v>
      </c>
      <c r="I70" s="224"/>
      <c r="J70" s="228"/>
      <c r="K70" s="229">
        <f t="shared" si="27"/>
        <v>0</v>
      </c>
      <c r="L70" s="225"/>
      <c r="M70" s="224"/>
      <c r="N70" s="225"/>
      <c r="O70" s="230">
        <f t="shared" si="28"/>
        <v>0</v>
      </c>
      <c r="P70" s="225"/>
      <c r="Q70" s="224"/>
      <c r="R70" s="225"/>
      <c r="S70" s="224"/>
      <c r="T70" s="231"/>
    </row>
    <row r="71" spans="1:20" ht="15.75">
      <c r="A71" s="221"/>
      <c r="B71" s="251" t="s">
        <v>109</v>
      </c>
      <c r="C71" s="223">
        <f t="shared" si="25"/>
        <v>0</v>
      </c>
      <c r="D71" s="224"/>
      <c r="E71" s="225"/>
      <c r="F71" s="224"/>
      <c r="G71" s="226"/>
      <c r="H71" s="227">
        <f t="shared" si="26"/>
        <v>0</v>
      </c>
      <c r="I71" s="224"/>
      <c r="J71" s="228"/>
      <c r="K71" s="229">
        <f t="shared" si="27"/>
        <v>0</v>
      </c>
      <c r="L71" s="225"/>
      <c r="M71" s="224"/>
      <c r="N71" s="225"/>
      <c r="O71" s="230">
        <f t="shared" si="28"/>
        <v>0</v>
      </c>
      <c r="P71" s="225"/>
      <c r="Q71" s="224"/>
      <c r="R71" s="225"/>
      <c r="S71" s="224"/>
      <c r="T71" s="231"/>
    </row>
    <row r="72" spans="1:20" ht="15.75">
      <c r="A72" s="221"/>
      <c r="B72" s="251" t="s">
        <v>114</v>
      </c>
      <c r="C72" s="223">
        <f t="shared" si="25"/>
        <v>0</v>
      </c>
      <c r="D72" s="224"/>
      <c r="E72" s="225"/>
      <c r="F72" s="224"/>
      <c r="G72" s="226"/>
      <c r="H72" s="227">
        <f t="shared" si="26"/>
        <v>0</v>
      </c>
      <c r="I72" s="224"/>
      <c r="J72" s="228"/>
      <c r="K72" s="229">
        <f t="shared" si="27"/>
        <v>0</v>
      </c>
      <c r="L72" s="225"/>
      <c r="M72" s="224"/>
      <c r="N72" s="225"/>
      <c r="O72" s="230">
        <f t="shared" si="28"/>
        <v>0</v>
      </c>
      <c r="P72" s="225"/>
      <c r="Q72" s="224"/>
      <c r="R72" s="225"/>
      <c r="S72" s="224"/>
      <c r="T72" s="231"/>
    </row>
    <row r="73" spans="1:20" ht="15.75">
      <c r="A73" s="221"/>
      <c r="B73" s="251" t="s">
        <v>110</v>
      </c>
      <c r="C73" s="223">
        <f t="shared" si="25"/>
        <v>0</v>
      </c>
      <c r="D73" s="224"/>
      <c r="E73" s="225"/>
      <c r="F73" s="224"/>
      <c r="G73" s="226"/>
      <c r="H73" s="227">
        <f t="shared" si="26"/>
        <v>0</v>
      </c>
      <c r="I73" s="224"/>
      <c r="J73" s="228"/>
      <c r="K73" s="229">
        <f t="shared" si="27"/>
        <v>0</v>
      </c>
      <c r="L73" s="225"/>
      <c r="M73" s="224"/>
      <c r="N73" s="225"/>
      <c r="O73" s="230">
        <f t="shared" si="28"/>
        <v>0</v>
      </c>
      <c r="P73" s="225"/>
      <c r="Q73" s="224"/>
      <c r="R73" s="225"/>
      <c r="S73" s="224"/>
      <c r="T73" s="231"/>
    </row>
    <row r="74" spans="1:20" ht="15.75">
      <c r="A74" s="221"/>
      <c r="B74" s="251" t="s">
        <v>111</v>
      </c>
      <c r="C74" s="223">
        <f t="shared" si="25"/>
        <v>0</v>
      </c>
      <c r="D74" s="224"/>
      <c r="E74" s="225"/>
      <c r="F74" s="224"/>
      <c r="G74" s="226"/>
      <c r="H74" s="227">
        <f t="shared" si="26"/>
        <v>0</v>
      </c>
      <c r="I74" s="224"/>
      <c r="J74" s="228"/>
      <c r="K74" s="229">
        <f t="shared" si="27"/>
        <v>0</v>
      </c>
      <c r="L74" s="225"/>
      <c r="M74" s="224"/>
      <c r="N74" s="225"/>
      <c r="O74" s="230">
        <f t="shared" si="28"/>
        <v>0</v>
      </c>
      <c r="P74" s="225"/>
      <c r="Q74" s="224"/>
      <c r="R74" s="225"/>
      <c r="S74" s="224"/>
      <c r="T74" s="231"/>
    </row>
    <row r="75" spans="1:20" ht="15.75">
      <c r="A75" s="221"/>
      <c r="B75" s="251" t="s">
        <v>112</v>
      </c>
      <c r="C75" s="223">
        <f t="shared" si="25"/>
        <v>0</v>
      </c>
      <c r="D75" s="224"/>
      <c r="E75" s="225"/>
      <c r="F75" s="224"/>
      <c r="G75" s="226"/>
      <c r="H75" s="227">
        <f t="shared" si="26"/>
        <v>0</v>
      </c>
      <c r="I75" s="224"/>
      <c r="J75" s="228"/>
      <c r="K75" s="229">
        <f t="shared" si="27"/>
        <v>0</v>
      </c>
      <c r="L75" s="225"/>
      <c r="M75" s="224"/>
      <c r="N75" s="225"/>
      <c r="O75" s="230">
        <f t="shared" si="28"/>
        <v>0</v>
      </c>
      <c r="P75" s="225"/>
      <c r="Q75" s="224"/>
      <c r="R75" s="225"/>
      <c r="S75" s="224"/>
      <c r="T75" s="231"/>
    </row>
    <row r="76" spans="1:20" ht="15.75">
      <c r="A76" s="221"/>
      <c r="B76" s="251" t="s">
        <v>115</v>
      </c>
      <c r="C76" s="223">
        <f t="shared" si="25"/>
        <v>0</v>
      </c>
      <c r="D76" s="224"/>
      <c r="E76" s="225"/>
      <c r="F76" s="224"/>
      <c r="G76" s="226"/>
      <c r="H76" s="227">
        <f t="shared" si="26"/>
        <v>0</v>
      </c>
      <c r="I76" s="224"/>
      <c r="J76" s="228"/>
      <c r="K76" s="229">
        <f t="shared" si="27"/>
        <v>0</v>
      </c>
      <c r="L76" s="225"/>
      <c r="M76" s="224"/>
      <c r="N76" s="225"/>
      <c r="O76" s="230">
        <f t="shared" si="28"/>
        <v>0</v>
      </c>
      <c r="P76" s="225"/>
      <c r="Q76" s="224"/>
      <c r="R76" s="225"/>
      <c r="S76" s="224"/>
      <c r="T76" s="231"/>
    </row>
    <row r="77" spans="1:20" ht="16.5" thickBot="1">
      <c r="A77" s="233"/>
      <c r="B77" s="261" t="s">
        <v>40</v>
      </c>
      <c r="C77" s="209">
        <f t="shared" si="25"/>
        <v>0</v>
      </c>
      <c r="D77" s="206"/>
      <c r="E77" s="207"/>
      <c r="F77" s="206"/>
      <c r="G77" s="236"/>
      <c r="H77" s="205">
        <f t="shared" si="26"/>
        <v>0</v>
      </c>
      <c r="I77" s="206"/>
      <c r="J77" s="237"/>
      <c r="K77" s="238">
        <f t="shared" si="27"/>
        <v>0</v>
      </c>
      <c r="L77" s="207"/>
      <c r="M77" s="206"/>
      <c r="N77" s="207"/>
      <c r="O77" s="239">
        <f t="shared" si="28"/>
        <v>0</v>
      </c>
      <c r="P77" s="207"/>
      <c r="Q77" s="206"/>
      <c r="R77" s="207"/>
      <c r="S77" s="206"/>
      <c r="T77" s="208"/>
    </row>
    <row r="78" spans="1:20" ht="16.5" thickBot="1">
      <c r="A78" s="36"/>
      <c r="B78" s="4" t="s">
        <v>81</v>
      </c>
      <c r="C78" s="177">
        <f>C32+C26+C11</f>
        <v>0</v>
      </c>
      <c r="D78" s="176">
        <f aca="true" t="shared" si="29" ref="D78:T78">D32+D26+D11</f>
        <v>0</v>
      </c>
      <c r="E78" s="177">
        <f t="shared" si="29"/>
        <v>0</v>
      </c>
      <c r="F78" s="176">
        <f t="shared" si="29"/>
        <v>0</v>
      </c>
      <c r="G78" s="180">
        <f t="shared" si="29"/>
        <v>0</v>
      </c>
      <c r="H78" s="175">
        <f t="shared" si="29"/>
        <v>0</v>
      </c>
      <c r="I78" s="176">
        <f t="shared" si="29"/>
        <v>0</v>
      </c>
      <c r="J78" s="214">
        <f t="shared" si="29"/>
        <v>0</v>
      </c>
      <c r="K78" s="179">
        <f t="shared" si="29"/>
        <v>0</v>
      </c>
      <c r="L78" s="177">
        <f t="shared" si="29"/>
        <v>0</v>
      </c>
      <c r="M78" s="176">
        <f t="shared" si="29"/>
        <v>0</v>
      </c>
      <c r="N78" s="177">
        <f t="shared" si="29"/>
        <v>0</v>
      </c>
      <c r="O78" s="182">
        <f t="shared" si="29"/>
        <v>0</v>
      </c>
      <c r="P78" s="177">
        <f t="shared" si="29"/>
        <v>0</v>
      </c>
      <c r="Q78" s="176">
        <f t="shared" si="29"/>
        <v>0</v>
      </c>
      <c r="R78" s="176">
        <f t="shared" si="29"/>
        <v>0</v>
      </c>
      <c r="S78" s="177">
        <f t="shared" si="29"/>
        <v>0</v>
      </c>
      <c r="T78" s="178">
        <f t="shared" si="29"/>
        <v>0</v>
      </c>
    </row>
    <row r="79" spans="1:20" ht="15.75">
      <c r="A79" s="390"/>
      <c r="B79" s="390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</row>
    <row r="80" spans="2:20" ht="15.75">
      <c r="B80" s="387" t="s">
        <v>253</v>
      </c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O80" s="387" t="s">
        <v>325</v>
      </c>
      <c r="R80" s="394"/>
      <c r="S80" s="394"/>
      <c r="T80" s="390"/>
    </row>
    <row r="81" spans="2:23" ht="15.75">
      <c r="B81" s="500" t="s">
        <v>254</v>
      </c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89" t="s">
        <v>337</v>
      </c>
      <c r="P81" s="389"/>
      <c r="Q81" s="389"/>
      <c r="R81" s="389"/>
      <c r="S81" s="389"/>
      <c r="T81" s="389"/>
      <c r="U81" s="389"/>
      <c r="V81" s="389"/>
      <c r="W81" s="389"/>
    </row>
    <row r="82" spans="1:20" ht="15.75">
      <c r="A82" s="390"/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O82" s="394" t="s">
        <v>256</v>
      </c>
      <c r="R82" s="394"/>
      <c r="S82" s="394"/>
      <c r="T82" s="390"/>
    </row>
  </sheetData>
  <sheetProtection/>
  <mergeCells count="22">
    <mergeCell ref="H7:J7"/>
    <mergeCell ref="K7:N7"/>
    <mergeCell ref="R8:R9"/>
    <mergeCell ref="O7:T7"/>
    <mergeCell ref="S8:T8"/>
    <mergeCell ref="I8:I9"/>
    <mergeCell ref="D8:D9"/>
    <mergeCell ref="E8:E9"/>
    <mergeCell ref="H8:H9"/>
    <mergeCell ref="P8:Q8"/>
    <mergeCell ref="N8:N9"/>
    <mergeCell ref="O8:O9"/>
    <mergeCell ref="A1:C1"/>
    <mergeCell ref="I1:M1"/>
    <mergeCell ref="A2:C2"/>
    <mergeCell ref="A7:A9"/>
    <mergeCell ref="B7:B9"/>
    <mergeCell ref="C7:G7"/>
    <mergeCell ref="C8:C9"/>
    <mergeCell ref="J8:J9"/>
    <mergeCell ref="K8:M8"/>
    <mergeCell ref="F8:G8"/>
  </mergeCells>
  <printOptions/>
  <pageMargins left="0.17" right="0.14" top="0.35" bottom="0.36" header="0.23" footer="0.3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1" sqref="A1:E2"/>
    </sheetView>
  </sheetViews>
  <sheetFormatPr defaultColWidth="9.421875" defaultRowHeight="12.75"/>
  <cols>
    <col min="1" max="1" width="2.57421875" style="519" customWidth="1"/>
    <col min="2" max="2" width="12.57421875" style="496" customWidth="1"/>
    <col min="3" max="3" width="7.8515625" style="496" customWidth="1"/>
    <col min="4" max="4" width="6.421875" style="496" customWidth="1"/>
    <col min="5" max="5" width="5.7109375" style="496" customWidth="1"/>
    <col min="6" max="6" width="6.57421875" style="496" customWidth="1"/>
    <col min="7" max="7" width="6.8515625" style="496" customWidth="1"/>
    <col min="8" max="8" width="8.7109375" style="496" customWidth="1"/>
    <col min="9" max="9" width="6.140625" style="496" customWidth="1"/>
    <col min="10" max="10" width="6.421875" style="496" customWidth="1"/>
    <col min="11" max="11" width="5.7109375" style="496" customWidth="1"/>
    <col min="12" max="12" width="9.140625" style="496" customWidth="1"/>
    <col min="13" max="13" width="6.28125" style="496" customWidth="1"/>
    <col min="14" max="14" width="6.00390625" style="496" customWidth="1"/>
    <col min="15" max="15" width="5.8515625" style="496" customWidth="1"/>
    <col min="16" max="16" width="9.00390625" style="496" customWidth="1"/>
    <col min="17" max="17" width="6.140625" style="496" customWidth="1"/>
    <col min="18" max="18" width="6.28125" style="496" customWidth="1"/>
    <col min="19" max="19" width="6.140625" style="496" customWidth="1"/>
    <col min="20" max="20" width="8.421875" style="496" customWidth="1"/>
    <col min="21" max="16384" width="9.421875" style="496" customWidth="1"/>
  </cols>
  <sheetData>
    <row r="1" spans="1:19" s="385" customFormat="1" ht="20.25" customHeight="1">
      <c r="A1" s="389" t="s">
        <v>343</v>
      </c>
      <c r="B1" s="389"/>
      <c r="C1" s="389"/>
      <c r="I1" s="387"/>
      <c r="S1" s="385" t="s">
        <v>344</v>
      </c>
    </row>
    <row r="2" spans="1:9" s="385" customFormat="1" ht="12.75" customHeight="1">
      <c r="A2" s="389"/>
      <c r="B2" s="389"/>
      <c r="C2" s="389"/>
      <c r="I2" s="387"/>
    </row>
    <row r="3" spans="2:19" ht="37.5" customHeight="1">
      <c r="B3" s="454"/>
      <c r="C3" s="1531" t="s">
        <v>445</v>
      </c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</row>
    <row r="4" spans="2:16" ht="16.5" thickBot="1"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</row>
    <row r="5" spans="1:20" s="389" customFormat="1" ht="54" customHeight="1" thickBot="1">
      <c r="A5" s="1366" t="s">
        <v>368</v>
      </c>
      <c r="B5" s="1453" t="s">
        <v>267</v>
      </c>
      <c r="C5" s="1453" t="s">
        <v>193</v>
      </c>
      <c r="D5" s="1652" t="s">
        <v>194</v>
      </c>
      <c r="E5" s="1654" t="s">
        <v>446</v>
      </c>
      <c r="F5" s="1649"/>
      <c r="G5" s="1649"/>
      <c r="H5" s="1650"/>
      <c r="I5" s="1648" t="s">
        <v>447</v>
      </c>
      <c r="J5" s="1649"/>
      <c r="K5" s="1649"/>
      <c r="L5" s="1649"/>
      <c r="M5" s="1648" t="s">
        <v>448</v>
      </c>
      <c r="N5" s="1649"/>
      <c r="O5" s="1649"/>
      <c r="P5" s="1650"/>
      <c r="Q5" s="1645" t="s">
        <v>449</v>
      </c>
      <c r="R5" s="1646"/>
      <c r="S5" s="1646"/>
      <c r="T5" s="1647"/>
    </row>
    <row r="6" spans="1:20" s="389" customFormat="1" ht="81.75" customHeight="1" thickBot="1">
      <c r="A6" s="1651"/>
      <c r="B6" s="1454"/>
      <c r="C6" s="1454"/>
      <c r="D6" s="1653"/>
      <c r="E6" s="506" t="s">
        <v>196</v>
      </c>
      <c r="F6" s="509" t="s">
        <v>268</v>
      </c>
      <c r="G6" s="509" t="s">
        <v>195</v>
      </c>
      <c r="H6" s="507" t="s">
        <v>269</v>
      </c>
      <c r="I6" s="506" t="s">
        <v>196</v>
      </c>
      <c r="J6" s="509" t="s">
        <v>197</v>
      </c>
      <c r="K6" s="509" t="s">
        <v>270</v>
      </c>
      <c r="L6" s="507" t="s">
        <v>269</v>
      </c>
      <c r="M6" s="506" t="s">
        <v>196</v>
      </c>
      <c r="N6" s="509" t="s">
        <v>268</v>
      </c>
      <c r="O6" s="509" t="s">
        <v>195</v>
      </c>
      <c r="P6" s="510" t="s">
        <v>269</v>
      </c>
      <c r="Q6" s="506" t="s">
        <v>196</v>
      </c>
      <c r="R6" s="509" t="s">
        <v>268</v>
      </c>
      <c r="S6" s="509" t="s">
        <v>195</v>
      </c>
      <c r="T6" s="510" t="s">
        <v>454</v>
      </c>
    </row>
    <row r="7" spans="1:20" ht="17.25" customHeight="1" thickBot="1">
      <c r="A7" s="817">
        <v>1</v>
      </c>
      <c r="B7" s="818">
        <v>2</v>
      </c>
      <c r="C7" s="819">
        <v>3</v>
      </c>
      <c r="D7" s="820">
        <v>4</v>
      </c>
      <c r="E7" s="821">
        <v>5</v>
      </c>
      <c r="F7" s="822">
        <v>6</v>
      </c>
      <c r="G7" s="823">
        <v>7</v>
      </c>
      <c r="H7" s="818">
        <v>8</v>
      </c>
      <c r="I7" s="824">
        <v>9</v>
      </c>
      <c r="J7" s="822">
        <v>10</v>
      </c>
      <c r="K7" s="822">
        <v>11</v>
      </c>
      <c r="L7" s="822">
        <v>12</v>
      </c>
      <c r="M7" s="824">
        <v>13</v>
      </c>
      <c r="N7" s="822">
        <v>14</v>
      </c>
      <c r="O7" s="822">
        <v>15</v>
      </c>
      <c r="P7" s="825">
        <v>16</v>
      </c>
      <c r="Q7" s="826">
        <v>17</v>
      </c>
      <c r="R7" s="827">
        <v>18</v>
      </c>
      <c r="S7" s="827">
        <v>19</v>
      </c>
      <c r="T7" s="828">
        <v>20</v>
      </c>
    </row>
    <row r="8" spans="1:20" ht="16.5" thickBot="1">
      <c r="A8" s="691">
        <v>1</v>
      </c>
      <c r="B8" s="829" t="s">
        <v>173</v>
      </c>
      <c r="C8" s="695"/>
      <c r="D8" s="693"/>
      <c r="E8" s="694"/>
      <c r="F8" s="830"/>
      <c r="G8" s="830"/>
      <c r="H8" s="696"/>
      <c r="I8" s="694"/>
      <c r="J8" s="830"/>
      <c r="K8" s="830"/>
      <c r="L8" s="696"/>
      <c r="M8" s="694"/>
      <c r="N8" s="830"/>
      <c r="O8" s="830"/>
      <c r="P8" s="696"/>
      <c r="Q8" s="629"/>
      <c r="R8" s="627"/>
      <c r="S8" s="627"/>
      <c r="T8" s="628"/>
    </row>
    <row r="9" spans="1:20" ht="16.5" customHeight="1">
      <c r="A9" s="831"/>
      <c r="B9" s="832" t="s">
        <v>329</v>
      </c>
      <c r="C9" s="833"/>
      <c r="D9" s="834"/>
      <c r="E9" s="835"/>
      <c r="F9" s="836"/>
      <c r="G9" s="836"/>
      <c r="H9" s="837"/>
      <c r="I9" s="835"/>
      <c r="J9" s="836"/>
      <c r="K9" s="836"/>
      <c r="L9" s="837"/>
      <c r="M9" s="835"/>
      <c r="N9" s="836"/>
      <c r="O9" s="836"/>
      <c r="P9" s="837"/>
      <c r="Q9" s="619"/>
      <c r="R9" s="617"/>
      <c r="S9" s="617"/>
      <c r="T9" s="618"/>
    </row>
    <row r="10" spans="1:20" ht="15.75" customHeight="1">
      <c r="A10" s="744"/>
      <c r="B10" s="752" t="s">
        <v>330</v>
      </c>
      <c r="C10" s="838"/>
      <c r="D10" s="747"/>
      <c r="E10" s="750"/>
      <c r="F10" s="749"/>
      <c r="G10" s="749"/>
      <c r="H10" s="751"/>
      <c r="I10" s="750"/>
      <c r="J10" s="749"/>
      <c r="K10" s="749"/>
      <c r="L10" s="751"/>
      <c r="M10" s="750"/>
      <c r="N10" s="749"/>
      <c r="O10" s="749"/>
      <c r="P10" s="751"/>
      <c r="Q10" s="605"/>
      <c r="R10" s="603"/>
      <c r="S10" s="603"/>
      <c r="T10" s="604"/>
    </row>
    <row r="11" spans="1:20" ht="16.5" thickBot="1">
      <c r="A11" s="839"/>
      <c r="B11" s="840" t="s">
        <v>331</v>
      </c>
      <c r="C11" s="841"/>
      <c r="D11" s="842"/>
      <c r="E11" s="763"/>
      <c r="F11" s="761"/>
      <c r="G11" s="761"/>
      <c r="H11" s="764"/>
      <c r="I11" s="763"/>
      <c r="J11" s="761"/>
      <c r="K11" s="761"/>
      <c r="L11" s="764"/>
      <c r="M11" s="763"/>
      <c r="N11" s="761"/>
      <c r="O11" s="761"/>
      <c r="P11" s="764"/>
      <c r="Q11" s="610"/>
      <c r="R11" s="608"/>
      <c r="S11" s="608"/>
      <c r="T11" s="609"/>
    </row>
    <row r="12" spans="1:20" ht="16.5" thickBot="1">
      <c r="A12" s="691">
        <v>2</v>
      </c>
      <c r="B12" s="829" t="s">
        <v>174</v>
      </c>
      <c r="C12" s="695"/>
      <c r="D12" s="693"/>
      <c r="E12" s="694"/>
      <c r="F12" s="830"/>
      <c r="G12" s="830"/>
      <c r="H12" s="696"/>
      <c r="I12" s="694"/>
      <c r="J12" s="830"/>
      <c r="K12" s="830"/>
      <c r="L12" s="696"/>
      <c r="M12" s="694"/>
      <c r="N12" s="830"/>
      <c r="O12" s="830"/>
      <c r="P12" s="696"/>
      <c r="Q12" s="629"/>
      <c r="R12" s="627"/>
      <c r="S12" s="627"/>
      <c r="T12" s="628"/>
    </row>
    <row r="13" spans="1:20" ht="15.75">
      <c r="A13" s="831"/>
      <c r="B13" s="832" t="s">
        <v>345</v>
      </c>
      <c r="C13" s="833"/>
      <c r="D13" s="834"/>
      <c r="E13" s="835"/>
      <c r="F13" s="836"/>
      <c r="G13" s="836"/>
      <c r="H13" s="837"/>
      <c r="I13" s="835"/>
      <c r="J13" s="836"/>
      <c r="K13" s="836"/>
      <c r="L13" s="837"/>
      <c r="M13" s="835"/>
      <c r="N13" s="836"/>
      <c r="O13" s="836"/>
      <c r="P13" s="837"/>
      <c r="Q13" s="619"/>
      <c r="R13" s="617"/>
      <c r="S13" s="617"/>
      <c r="T13" s="618"/>
    </row>
    <row r="14" spans="1:20" ht="15.75">
      <c r="A14" s="744"/>
      <c r="B14" s="752" t="s">
        <v>346</v>
      </c>
      <c r="C14" s="838"/>
      <c r="D14" s="747"/>
      <c r="E14" s="750"/>
      <c r="F14" s="749"/>
      <c r="G14" s="749"/>
      <c r="H14" s="751"/>
      <c r="I14" s="750"/>
      <c r="J14" s="749"/>
      <c r="K14" s="749"/>
      <c r="L14" s="751"/>
      <c r="M14" s="750"/>
      <c r="N14" s="749"/>
      <c r="O14" s="749"/>
      <c r="P14" s="751"/>
      <c r="Q14" s="605"/>
      <c r="R14" s="603"/>
      <c r="S14" s="603"/>
      <c r="T14" s="604"/>
    </row>
    <row r="15" spans="1:20" ht="16.5" thickBot="1">
      <c r="A15" s="839"/>
      <c r="B15" s="840" t="s">
        <v>331</v>
      </c>
      <c r="C15" s="841"/>
      <c r="D15" s="842"/>
      <c r="E15" s="763"/>
      <c r="F15" s="761"/>
      <c r="G15" s="761"/>
      <c r="H15" s="764"/>
      <c r="I15" s="763"/>
      <c r="J15" s="761"/>
      <c r="K15" s="761"/>
      <c r="L15" s="764"/>
      <c r="M15" s="763"/>
      <c r="N15" s="761"/>
      <c r="O15" s="761"/>
      <c r="P15" s="764"/>
      <c r="Q15" s="610"/>
      <c r="R15" s="608"/>
      <c r="S15" s="608"/>
      <c r="T15" s="609"/>
    </row>
    <row r="16" spans="1:20" ht="16.5" thickBot="1">
      <c r="A16" s="691">
        <v>3</v>
      </c>
      <c r="B16" s="829" t="s">
        <v>175</v>
      </c>
      <c r="C16" s="649"/>
      <c r="D16" s="648"/>
      <c r="E16" s="513"/>
      <c r="F16" s="515"/>
      <c r="G16" s="515"/>
      <c r="H16" s="696"/>
      <c r="I16" s="694"/>
      <c r="J16" s="830"/>
      <c r="K16" s="830"/>
      <c r="L16" s="696"/>
      <c r="M16" s="694"/>
      <c r="N16" s="830"/>
      <c r="O16" s="830"/>
      <c r="P16" s="696"/>
      <c r="Q16" s="629"/>
      <c r="R16" s="627"/>
      <c r="S16" s="627"/>
      <c r="T16" s="628"/>
    </row>
    <row r="17" spans="1:20" ht="15.75">
      <c r="A17" s="439"/>
      <c r="B17" s="832" t="s">
        <v>329</v>
      </c>
      <c r="C17" s="843"/>
      <c r="D17" s="844"/>
      <c r="E17" s="845"/>
      <c r="F17" s="846"/>
      <c r="G17" s="846"/>
      <c r="H17" s="663"/>
      <c r="I17" s="661"/>
      <c r="J17" s="847"/>
      <c r="K17" s="847"/>
      <c r="L17" s="663"/>
      <c r="M17" s="661"/>
      <c r="N17" s="847"/>
      <c r="O17" s="847"/>
      <c r="P17" s="837"/>
      <c r="Q17" s="619"/>
      <c r="R17" s="617"/>
      <c r="S17" s="617"/>
      <c r="T17" s="618"/>
    </row>
    <row r="18" spans="1:20" ht="15.75">
      <c r="A18" s="705"/>
      <c r="B18" s="752" t="s">
        <v>330</v>
      </c>
      <c r="C18" s="848"/>
      <c r="D18" s="758"/>
      <c r="E18" s="849"/>
      <c r="F18" s="760"/>
      <c r="G18" s="760"/>
      <c r="H18" s="764"/>
      <c r="I18" s="763"/>
      <c r="J18" s="761"/>
      <c r="K18" s="761"/>
      <c r="L18" s="764"/>
      <c r="M18" s="763"/>
      <c r="N18" s="761"/>
      <c r="O18" s="761"/>
      <c r="P18" s="751"/>
      <c r="Q18" s="605"/>
      <c r="R18" s="603"/>
      <c r="S18" s="603"/>
      <c r="T18" s="604"/>
    </row>
    <row r="19" spans="1:20" ht="15.75">
      <c r="A19" s="705"/>
      <c r="B19" s="752" t="s">
        <v>331</v>
      </c>
      <c r="C19" s="848"/>
      <c r="D19" s="758"/>
      <c r="E19" s="849"/>
      <c r="F19" s="760"/>
      <c r="G19" s="760"/>
      <c r="H19" s="764"/>
      <c r="I19" s="763"/>
      <c r="J19" s="761"/>
      <c r="K19" s="761"/>
      <c r="L19" s="764"/>
      <c r="M19" s="763"/>
      <c r="N19" s="761"/>
      <c r="O19" s="761"/>
      <c r="P19" s="751"/>
      <c r="Q19" s="605"/>
      <c r="R19" s="603"/>
      <c r="S19" s="603"/>
      <c r="T19" s="604"/>
    </row>
    <row r="20" spans="1:20" ht="16.5" thickBot="1">
      <c r="A20" s="564"/>
      <c r="B20" s="850"/>
      <c r="C20" s="841"/>
      <c r="D20" s="842"/>
      <c r="E20" s="763"/>
      <c r="F20" s="761"/>
      <c r="G20" s="761"/>
      <c r="H20" s="764"/>
      <c r="I20" s="763"/>
      <c r="J20" s="761"/>
      <c r="K20" s="761"/>
      <c r="L20" s="764"/>
      <c r="M20" s="763"/>
      <c r="N20" s="761"/>
      <c r="O20" s="761"/>
      <c r="P20" s="764"/>
      <c r="Q20" s="610"/>
      <c r="R20" s="608"/>
      <c r="S20" s="608"/>
      <c r="T20" s="609"/>
    </row>
    <row r="21" spans="1:20" ht="16.5" thickBot="1">
      <c r="A21" s="771"/>
      <c r="B21" s="413" t="s">
        <v>81</v>
      </c>
      <c r="C21" s="851"/>
      <c r="D21" s="852"/>
      <c r="E21" s="853"/>
      <c r="F21" s="854"/>
      <c r="G21" s="854"/>
      <c r="H21" s="696"/>
      <c r="I21" s="694"/>
      <c r="J21" s="830"/>
      <c r="K21" s="830"/>
      <c r="L21" s="696"/>
      <c r="M21" s="694"/>
      <c r="N21" s="830"/>
      <c r="O21" s="830"/>
      <c r="P21" s="696"/>
      <c r="Q21" s="629"/>
      <c r="R21" s="627"/>
      <c r="S21" s="627"/>
      <c r="T21" s="628"/>
    </row>
    <row r="22" spans="3:16" ht="15.75">
      <c r="C22" s="394"/>
      <c r="D22" s="394"/>
      <c r="E22" s="394"/>
      <c r="F22" s="394"/>
      <c r="G22" s="394"/>
      <c r="H22" s="390"/>
      <c r="I22" s="390"/>
      <c r="J22" s="419"/>
      <c r="K22" s="419"/>
      <c r="L22" s="419"/>
      <c r="M22" s="621"/>
      <c r="N22" s="621"/>
      <c r="O22" s="621"/>
      <c r="P22" s="621"/>
    </row>
    <row r="23" spans="2:16" ht="15.75">
      <c r="B23" s="394" t="s">
        <v>253</v>
      </c>
      <c r="C23" s="632"/>
      <c r="D23" s="632"/>
      <c r="E23" s="632"/>
      <c r="F23" s="632"/>
      <c r="G23" s="632"/>
      <c r="H23" s="390"/>
      <c r="I23" s="390"/>
      <c r="J23" s="400"/>
      <c r="K23" s="400"/>
      <c r="L23" s="400"/>
      <c r="M23" s="400"/>
      <c r="N23" s="390"/>
      <c r="P23" s="387" t="s">
        <v>325</v>
      </c>
    </row>
    <row r="24" spans="2:18" ht="15.75">
      <c r="B24" s="632" t="s">
        <v>265</v>
      </c>
      <c r="C24" s="390"/>
      <c r="D24" s="390"/>
      <c r="E24" s="390"/>
      <c r="F24" s="390"/>
      <c r="G24" s="390"/>
      <c r="H24" s="390"/>
      <c r="I24" s="390"/>
      <c r="J24" s="563"/>
      <c r="K24" s="563"/>
      <c r="L24" s="563"/>
      <c r="M24" s="563"/>
      <c r="N24" s="390"/>
      <c r="O24" s="389" t="s">
        <v>337</v>
      </c>
      <c r="Q24" s="389"/>
      <c r="R24" s="389"/>
    </row>
    <row r="25" spans="14:16" ht="15.75">
      <c r="N25" s="390"/>
      <c r="P25" s="394" t="s">
        <v>256</v>
      </c>
    </row>
  </sheetData>
  <sheetProtection/>
  <mergeCells count="9">
    <mergeCell ref="A5:A6"/>
    <mergeCell ref="Q5:T5"/>
    <mergeCell ref="M5:P5"/>
    <mergeCell ref="I5:L5"/>
    <mergeCell ref="C3:S3"/>
    <mergeCell ref="B5:B6"/>
    <mergeCell ref="C5:C6"/>
    <mergeCell ref="D5:D6"/>
    <mergeCell ref="E5:H5"/>
  </mergeCells>
  <printOptions/>
  <pageMargins left="0.21" right="0.14" top="0.71" bottom="0.64" header="0.5" footer="0.5"/>
  <pageSetup horizontalDpi="300" verticalDpi="3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E1">
      <selection activeCell="M6" sqref="M6"/>
    </sheetView>
  </sheetViews>
  <sheetFormatPr defaultColWidth="7.57421875" defaultRowHeight="12.75"/>
  <cols>
    <col min="1" max="1" width="60.28125" style="1037" hidden="1" customWidth="1"/>
    <col min="2" max="2" width="9.57421875" style="1037" hidden="1" customWidth="1"/>
    <col min="3" max="3" width="29.140625" style="1037" hidden="1" customWidth="1"/>
    <col min="4" max="4" width="20.00390625" style="1037" hidden="1" customWidth="1"/>
    <col min="5" max="5" width="43.421875" style="1037" bestFit="1" customWidth="1"/>
    <col min="6" max="9" width="7.57421875" style="1037" hidden="1" customWidth="1"/>
    <col min="10" max="16384" width="7.57421875" style="1037" customWidth="1"/>
  </cols>
  <sheetData>
    <row r="1" spans="1:5" ht="17.25" thickBot="1">
      <c r="A1" s="1035" t="s">
        <v>455</v>
      </c>
      <c r="B1" s="1036" t="s">
        <v>456</v>
      </c>
      <c r="E1" s="1038" t="s">
        <v>457</v>
      </c>
    </row>
    <row r="2" spans="1:3" ht="18.75" customHeight="1" thickBot="1">
      <c r="A2" s="1039" t="s">
        <v>458</v>
      </c>
      <c r="B2" s="1040" t="s">
        <v>459</v>
      </c>
      <c r="C2" s="1037" t="s">
        <v>529</v>
      </c>
    </row>
    <row r="3" spans="1:8" ht="31.5" customHeight="1">
      <c r="A3" s="1041" t="s">
        <v>490</v>
      </c>
      <c r="B3" s="1042" t="s">
        <v>465</v>
      </c>
      <c r="C3" s="1037" t="s">
        <v>530</v>
      </c>
      <c r="E3" s="1043" t="s">
        <v>462</v>
      </c>
      <c r="H3" s="1037" t="s">
        <v>463</v>
      </c>
    </row>
    <row r="4" spans="1:8" ht="31.5" customHeight="1">
      <c r="A4" s="1041" t="s">
        <v>464</v>
      </c>
      <c r="B4" s="1042" t="s">
        <v>465</v>
      </c>
      <c r="C4" s="1037" t="s">
        <v>531</v>
      </c>
      <c r="E4" s="1044" t="s">
        <v>524</v>
      </c>
      <c r="F4" s="1037" t="str">
        <f>VLOOKUP(E4,bangdo,2,0)</f>
        <v>THCS</v>
      </c>
      <c r="G4" s="1037" t="str">
        <f>VLOOKUP(E4,$A$2:$C$53,3,0)</f>
        <v>THCS Nguyễn Trung Trực</v>
      </c>
      <c r="H4" s="1037" t="s">
        <v>466</v>
      </c>
    </row>
    <row r="5" spans="1:8" ht="31.5" customHeight="1">
      <c r="A5" s="1041" t="s">
        <v>475</v>
      </c>
      <c r="B5" s="1042" t="s">
        <v>465</v>
      </c>
      <c r="C5" s="1037" t="s">
        <v>532</v>
      </c>
      <c r="E5" s="1045" t="s">
        <v>468</v>
      </c>
      <c r="H5" s="1037" t="s">
        <v>469</v>
      </c>
    </row>
    <row r="6" spans="1:8" ht="31.5" customHeight="1">
      <c r="A6" s="1041" t="s">
        <v>477</v>
      </c>
      <c r="B6" s="1042" t="s">
        <v>465</v>
      </c>
      <c r="C6" s="1037" t="s">
        <v>533</v>
      </c>
      <c r="E6" s="1044" t="s">
        <v>471</v>
      </c>
      <c r="H6" s="1037" t="s">
        <v>471</v>
      </c>
    </row>
    <row r="7" spans="1:8" ht="31.5" customHeight="1">
      <c r="A7" s="1041" t="s">
        <v>484</v>
      </c>
      <c r="B7" s="1042" t="s">
        <v>465</v>
      </c>
      <c r="C7" s="1037" t="s">
        <v>534</v>
      </c>
      <c r="E7" s="1045" t="s">
        <v>473</v>
      </c>
      <c r="H7" s="1037" t="s">
        <v>474</v>
      </c>
    </row>
    <row r="8" spans="1:8" ht="31.5" customHeight="1">
      <c r="A8" s="1041" t="s">
        <v>488</v>
      </c>
      <c r="B8" s="1042" t="s">
        <v>465</v>
      </c>
      <c r="C8" s="1037" t="s">
        <v>535</v>
      </c>
      <c r="E8" s="1044" t="s">
        <v>214</v>
      </c>
      <c r="H8" s="1037" t="s">
        <v>476</v>
      </c>
    </row>
    <row r="9" spans="1:8" ht="31.5" customHeight="1">
      <c r="A9" s="1041" t="s">
        <v>467</v>
      </c>
      <c r="B9" s="1042" t="s">
        <v>461</v>
      </c>
      <c r="C9" s="1037" t="s">
        <v>536</v>
      </c>
      <c r="E9" s="1045" t="s">
        <v>478</v>
      </c>
      <c r="H9" s="1037" t="s">
        <v>479</v>
      </c>
    </row>
    <row r="10" spans="1:8" ht="31.5" customHeight="1" thickBot="1">
      <c r="A10" s="1041" t="s">
        <v>470</v>
      </c>
      <c r="B10" s="1042" t="s">
        <v>461</v>
      </c>
      <c r="C10" s="1037" t="s">
        <v>537</v>
      </c>
      <c r="E10" s="1046" t="s">
        <v>589</v>
      </c>
      <c r="H10" s="1037" t="s">
        <v>481</v>
      </c>
    </row>
    <row r="11" spans="1:8" ht="32.25" customHeight="1">
      <c r="A11" s="1041" t="s">
        <v>482</v>
      </c>
      <c r="B11" s="1042" t="s">
        <v>461</v>
      </c>
      <c r="C11" s="1037" t="s">
        <v>538</v>
      </c>
      <c r="E11" s="1045" t="s">
        <v>582</v>
      </c>
      <c r="H11" s="1037" t="s">
        <v>483</v>
      </c>
    </row>
    <row r="12" spans="1:8" ht="44.25" customHeight="1" thickBot="1">
      <c r="A12" s="1041" t="s">
        <v>472</v>
      </c>
      <c r="B12" s="1042" t="s">
        <v>461</v>
      </c>
      <c r="C12" s="1037" t="s">
        <v>539</v>
      </c>
      <c r="E12" s="1046">
        <v>5</v>
      </c>
      <c r="H12" s="1037" t="s">
        <v>485</v>
      </c>
    </row>
    <row r="13" spans="1:8" ht="47.25" customHeight="1">
      <c r="A13" s="1041" t="s">
        <v>480</v>
      </c>
      <c r="B13" s="1042" t="s">
        <v>461</v>
      </c>
      <c r="C13" s="1037" t="s">
        <v>540</v>
      </c>
      <c r="E13" s="1045" t="s">
        <v>584</v>
      </c>
      <c r="H13" s="1037" t="s">
        <v>487</v>
      </c>
    </row>
    <row r="14" spans="1:5" ht="59.25" customHeight="1" thickBot="1">
      <c r="A14" s="1041" t="s">
        <v>460</v>
      </c>
      <c r="B14" s="1042" t="s">
        <v>461</v>
      </c>
      <c r="C14" s="1037" t="s">
        <v>541</v>
      </c>
      <c r="E14" s="1046"/>
    </row>
    <row r="15" spans="1:5" ht="16.5">
      <c r="A15" s="1041" t="s">
        <v>486</v>
      </c>
      <c r="B15" s="1042" t="s">
        <v>461</v>
      </c>
      <c r="C15" s="1037" t="s">
        <v>542</v>
      </c>
      <c r="E15" s="1045"/>
    </row>
    <row r="16" spans="1:5" ht="17.25" thickBot="1">
      <c r="A16" s="1041" t="s">
        <v>489</v>
      </c>
      <c r="B16" s="1042" t="s">
        <v>461</v>
      </c>
      <c r="C16" s="1037" t="s">
        <v>543</v>
      </c>
      <c r="E16" s="1046"/>
    </row>
    <row r="17" spans="1:5" ht="16.5">
      <c r="A17" s="1041" t="s">
        <v>595</v>
      </c>
      <c r="B17" s="1047" t="s">
        <v>461</v>
      </c>
      <c r="C17" s="1037" t="s">
        <v>596</v>
      </c>
      <c r="E17" s="1045"/>
    </row>
    <row r="18" spans="1:5" ht="17.25" thickBot="1">
      <c r="A18" s="1041" t="s">
        <v>503</v>
      </c>
      <c r="B18" s="1042" t="s">
        <v>492</v>
      </c>
      <c r="C18" s="1037" t="s">
        <v>544</v>
      </c>
      <c r="E18" s="1046"/>
    </row>
    <row r="19" spans="1:5" ht="16.5">
      <c r="A19" s="1041" t="s">
        <v>514</v>
      </c>
      <c r="B19" s="1042" t="s">
        <v>492</v>
      </c>
      <c r="C19" s="1037" t="s">
        <v>545</v>
      </c>
      <c r="E19" s="1045"/>
    </row>
    <row r="20" spans="1:3" ht="16.5">
      <c r="A20" s="1041" t="s">
        <v>510</v>
      </c>
      <c r="B20" s="1042" t="s">
        <v>492</v>
      </c>
      <c r="C20" s="1037" t="s">
        <v>546</v>
      </c>
    </row>
    <row r="21" spans="1:3" ht="16.5">
      <c r="A21" s="1041" t="s">
        <v>505</v>
      </c>
      <c r="B21" s="1042" t="s">
        <v>492</v>
      </c>
      <c r="C21" s="1037" t="s">
        <v>547</v>
      </c>
    </row>
    <row r="22" spans="1:3" ht="16.5">
      <c r="A22" s="1041" t="s">
        <v>498</v>
      </c>
      <c r="B22" s="1042" t="s">
        <v>492</v>
      </c>
      <c r="C22" s="1037" t="s">
        <v>548</v>
      </c>
    </row>
    <row r="23" spans="1:3" ht="16.5">
      <c r="A23" s="1041" t="s">
        <v>499</v>
      </c>
      <c r="B23" s="1042" t="s">
        <v>492</v>
      </c>
      <c r="C23" s="1037" t="s">
        <v>549</v>
      </c>
    </row>
    <row r="24" spans="1:3" ht="16.5">
      <c r="A24" s="1041" t="s">
        <v>500</v>
      </c>
      <c r="B24" s="1042" t="s">
        <v>492</v>
      </c>
      <c r="C24" s="1037" t="s">
        <v>550</v>
      </c>
    </row>
    <row r="25" spans="1:3" ht="16.5">
      <c r="A25" s="1041" t="s">
        <v>506</v>
      </c>
      <c r="B25" s="1042" t="s">
        <v>492</v>
      </c>
      <c r="C25" s="1037" t="s">
        <v>551</v>
      </c>
    </row>
    <row r="26" spans="1:3" ht="16.5">
      <c r="A26" s="1041" t="s">
        <v>509</v>
      </c>
      <c r="B26" s="1042" t="s">
        <v>492</v>
      </c>
      <c r="C26" s="1037" t="s">
        <v>552</v>
      </c>
    </row>
    <row r="27" spans="1:3" ht="16.5">
      <c r="A27" s="1041" t="s">
        <v>513</v>
      </c>
      <c r="B27" s="1042" t="s">
        <v>492</v>
      </c>
      <c r="C27" s="1037" t="s">
        <v>553</v>
      </c>
    </row>
    <row r="28" spans="1:3" ht="16.5">
      <c r="A28" s="1041" t="s">
        <v>501</v>
      </c>
      <c r="B28" s="1042" t="s">
        <v>492</v>
      </c>
      <c r="C28" s="1037" t="s">
        <v>554</v>
      </c>
    </row>
    <row r="29" spans="1:3" ht="16.5">
      <c r="A29" s="1041" t="s">
        <v>502</v>
      </c>
      <c r="B29" s="1042" t="s">
        <v>492</v>
      </c>
      <c r="C29" s="1037" t="s">
        <v>555</v>
      </c>
    </row>
    <row r="30" spans="1:3" ht="16.5">
      <c r="A30" s="1041" t="s">
        <v>496</v>
      </c>
      <c r="B30" s="1042" t="s">
        <v>492</v>
      </c>
      <c r="C30" s="1037" t="s">
        <v>556</v>
      </c>
    </row>
    <row r="31" spans="1:3" ht="16.5">
      <c r="A31" s="1041" t="s">
        <v>507</v>
      </c>
      <c r="B31" s="1042" t="s">
        <v>492</v>
      </c>
      <c r="C31" s="1037" t="s">
        <v>557</v>
      </c>
    </row>
    <row r="32" spans="1:3" ht="16.5">
      <c r="A32" s="1041" t="s">
        <v>511</v>
      </c>
      <c r="B32" s="1042" t="s">
        <v>492</v>
      </c>
      <c r="C32" s="1037" t="s">
        <v>558</v>
      </c>
    </row>
    <row r="33" spans="1:3" ht="16.5">
      <c r="A33" s="1041" t="s">
        <v>512</v>
      </c>
      <c r="B33" s="1042" t="s">
        <v>492</v>
      </c>
      <c r="C33" s="1037" t="s">
        <v>559</v>
      </c>
    </row>
    <row r="34" spans="1:3" ht="16.5">
      <c r="A34" s="1041" t="s">
        <v>495</v>
      </c>
      <c r="B34" s="1042" t="s">
        <v>492</v>
      </c>
      <c r="C34" s="1037" t="s">
        <v>560</v>
      </c>
    </row>
    <row r="35" spans="1:3" ht="16.5">
      <c r="A35" s="1041" t="s">
        <v>493</v>
      </c>
      <c r="B35" s="1042" t="s">
        <v>492</v>
      </c>
      <c r="C35" s="1037" t="s">
        <v>561</v>
      </c>
    </row>
    <row r="36" spans="1:3" ht="16.5">
      <c r="A36" s="1041" t="s">
        <v>497</v>
      </c>
      <c r="B36" s="1042" t="s">
        <v>492</v>
      </c>
      <c r="C36" s="1037" t="s">
        <v>562</v>
      </c>
    </row>
    <row r="37" spans="1:3" ht="16.5">
      <c r="A37" s="1041" t="s">
        <v>508</v>
      </c>
      <c r="B37" s="1042" t="s">
        <v>492</v>
      </c>
      <c r="C37" s="1037" t="s">
        <v>563</v>
      </c>
    </row>
    <row r="38" spans="1:3" ht="16.5">
      <c r="A38" s="1041" t="s">
        <v>526</v>
      </c>
      <c r="B38" s="1042" t="s">
        <v>492</v>
      </c>
      <c r="C38" s="1037" t="s">
        <v>564</v>
      </c>
    </row>
    <row r="39" spans="1:3" ht="16.5">
      <c r="A39" s="1041" t="s">
        <v>494</v>
      </c>
      <c r="B39" s="1042" t="s">
        <v>492</v>
      </c>
      <c r="C39" s="1037" t="s">
        <v>565</v>
      </c>
    </row>
    <row r="40" spans="1:3" ht="16.5">
      <c r="A40" s="1041" t="s">
        <v>504</v>
      </c>
      <c r="B40" s="1042" t="s">
        <v>492</v>
      </c>
      <c r="C40" s="1037" t="s">
        <v>566</v>
      </c>
    </row>
    <row r="41" spans="1:3" ht="16.5">
      <c r="A41" s="1041" t="s">
        <v>491</v>
      </c>
      <c r="B41" s="1042" t="s">
        <v>492</v>
      </c>
      <c r="C41" s="1037" t="s">
        <v>567</v>
      </c>
    </row>
    <row r="42" spans="1:3" ht="16.5">
      <c r="A42" s="1041" t="s">
        <v>515</v>
      </c>
      <c r="B42" s="1042" t="s">
        <v>516</v>
      </c>
      <c r="C42" s="1037" t="s">
        <v>568</v>
      </c>
    </row>
    <row r="43" spans="1:3" ht="16.5">
      <c r="A43" s="1041" t="s">
        <v>517</v>
      </c>
      <c r="B43" s="1042" t="s">
        <v>516</v>
      </c>
      <c r="C43" s="1037" t="s">
        <v>569</v>
      </c>
    </row>
    <row r="44" spans="1:3" ht="16.5">
      <c r="A44" s="1041" t="s">
        <v>518</v>
      </c>
      <c r="B44" s="1042" t="s">
        <v>516</v>
      </c>
      <c r="C44" s="1037" t="s">
        <v>570</v>
      </c>
    </row>
    <row r="45" spans="1:3" ht="16.5">
      <c r="A45" s="1037" t="s">
        <v>519</v>
      </c>
      <c r="B45" s="1037" t="s">
        <v>516</v>
      </c>
      <c r="C45" s="1037" t="s">
        <v>571</v>
      </c>
    </row>
    <row r="46" spans="1:3" ht="16.5">
      <c r="A46" s="1037" t="s">
        <v>520</v>
      </c>
      <c r="B46" s="1037" t="s">
        <v>516</v>
      </c>
      <c r="C46" s="1037" t="s">
        <v>572</v>
      </c>
    </row>
    <row r="47" spans="1:3" ht="16.5">
      <c r="A47" s="1037" t="s">
        <v>527</v>
      </c>
      <c r="B47" s="1037" t="s">
        <v>516</v>
      </c>
      <c r="C47" s="1037" t="s">
        <v>573</v>
      </c>
    </row>
    <row r="48" spans="1:3" ht="16.5">
      <c r="A48" s="1037" t="s">
        <v>521</v>
      </c>
      <c r="B48" s="1037" t="s">
        <v>516</v>
      </c>
      <c r="C48" s="1037" t="s">
        <v>574</v>
      </c>
    </row>
    <row r="49" spans="1:3" ht="16.5">
      <c r="A49" s="1037" t="s">
        <v>522</v>
      </c>
      <c r="B49" s="1037" t="s">
        <v>516</v>
      </c>
      <c r="C49" s="1037" t="s">
        <v>575</v>
      </c>
    </row>
    <row r="50" spans="1:3" ht="16.5">
      <c r="A50" s="1037" t="s">
        <v>523</v>
      </c>
      <c r="B50" s="1037" t="s">
        <v>516</v>
      </c>
      <c r="C50" s="1037" t="s">
        <v>576</v>
      </c>
    </row>
    <row r="51" spans="1:3" ht="16.5">
      <c r="A51" s="1037" t="s">
        <v>593</v>
      </c>
      <c r="B51" s="1037" t="s">
        <v>516</v>
      </c>
      <c r="C51" s="1037" t="s">
        <v>594</v>
      </c>
    </row>
    <row r="52" spans="1:3" ht="16.5">
      <c r="A52" s="1037" t="s">
        <v>524</v>
      </c>
      <c r="B52" s="1037" t="s">
        <v>516</v>
      </c>
      <c r="C52" s="1037" t="s">
        <v>577</v>
      </c>
    </row>
    <row r="53" spans="1:3" ht="16.5">
      <c r="A53" s="1037" t="s">
        <v>525</v>
      </c>
      <c r="B53" s="1037" t="s">
        <v>516</v>
      </c>
      <c r="C53" s="1037" t="s">
        <v>578</v>
      </c>
    </row>
  </sheetData>
  <sheetProtection password="CE0A" sheet="1"/>
  <dataValidations count="2">
    <dataValidation type="list" allowBlank="1" showInputMessage="1" showErrorMessage="1" sqref="E4">
      <formula1>danhsach</formula1>
    </dataValidation>
    <dataValidation type="list" allowBlank="1" showInputMessage="1" showErrorMessage="1" sqref="E6">
      <formula1>phuongxa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zoomScaleSheetLayoutView="100" zoomScalePageLayoutView="0" workbookViewId="0" topLeftCell="A1">
      <selection activeCell="G16" sqref="G16"/>
    </sheetView>
  </sheetViews>
  <sheetFormatPr defaultColWidth="9.421875" defaultRowHeight="12.75"/>
  <cols>
    <col min="1" max="1" width="15.00390625" style="496" customWidth="1"/>
    <col min="2" max="2" width="6.28125" style="496" customWidth="1"/>
    <col min="3" max="3" width="5.28125" style="496" customWidth="1"/>
    <col min="4" max="6" width="6.28125" style="496" customWidth="1"/>
    <col min="7" max="7" width="5.140625" style="496" customWidth="1"/>
    <col min="8" max="10" width="6.28125" style="496" customWidth="1"/>
    <col min="11" max="11" width="5.421875" style="496" customWidth="1"/>
    <col min="12" max="16" width="5.57421875" style="496" customWidth="1"/>
    <col min="17" max="17" width="5.28125" style="496" customWidth="1"/>
    <col min="18" max="22" width="5.57421875" style="496" customWidth="1"/>
    <col min="23" max="16384" width="9.421875" style="496" customWidth="1"/>
  </cols>
  <sheetData>
    <row r="1" spans="5:20" ht="18.75">
      <c r="E1" s="499" t="s">
        <v>528</v>
      </c>
      <c r="F1" s="419"/>
      <c r="G1" s="419"/>
      <c r="H1" s="419"/>
      <c r="I1" s="419"/>
      <c r="J1" s="500"/>
      <c r="L1" s="512"/>
      <c r="M1" s="500"/>
      <c r="T1" s="512" t="s">
        <v>259</v>
      </c>
    </row>
    <row r="2" ht="18.75">
      <c r="E2" s="499" t="str">
        <f>'Thong tin don vi'!E4</f>
        <v>TRƯỜNG TRUNG HỌC CƠ SỞ NGUYỄN TRUNG TRỰC</v>
      </c>
    </row>
    <row r="3" ht="18.75">
      <c r="A3" s="454"/>
    </row>
    <row r="4" spans="1:22" ht="18.75">
      <c r="A4" s="1359" t="s">
        <v>260</v>
      </c>
      <c r="B4" s="1359"/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1359"/>
      <c r="S4" s="1359"/>
      <c r="T4" s="1359"/>
      <c r="U4" s="1359"/>
      <c r="V4" s="1359"/>
    </row>
    <row r="5" spans="1:22" ht="18.75">
      <c r="A5" s="1359" t="s">
        <v>597</v>
      </c>
      <c r="B5" s="1359"/>
      <c r="C5" s="1359"/>
      <c r="D5" s="1359"/>
      <c r="E5" s="1359"/>
      <c r="F5" s="1359"/>
      <c r="G5" s="1359"/>
      <c r="H5" s="1359"/>
      <c r="I5" s="1359"/>
      <c r="J5" s="1359"/>
      <c r="K5" s="1359"/>
      <c r="L5" s="1359"/>
      <c r="M5" s="1359"/>
      <c r="N5" s="1359"/>
      <c r="O5" s="1359"/>
      <c r="P5" s="1359"/>
      <c r="Q5" s="1359"/>
      <c r="R5" s="1359"/>
      <c r="S5" s="1359"/>
      <c r="T5" s="1359"/>
      <c r="U5" s="1359"/>
      <c r="V5" s="1359"/>
    </row>
    <row r="6" spans="1:13" ht="19.5" thickBot="1">
      <c r="A6" s="499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</row>
    <row r="7" spans="1:22" ht="16.5" thickBot="1">
      <c r="A7" s="1393" t="s">
        <v>4</v>
      </c>
      <c r="B7" s="1390" t="s">
        <v>367</v>
      </c>
      <c r="C7" s="1369" t="s">
        <v>413</v>
      </c>
      <c r="D7" s="1370"/>
      <c r="E7" s="1370"/>
      <c r="F7" s="1370"/>
      <c r="G7" s="1370"/>
      <c r="H7" s="1370"/>
      <c r="I7" s="1370"/>
      <c r="J7" s="1371"/>
      <c r="K7" s="1382" t="s">
        <v>308</v>
      </c>
      <c r="L7" s="1383"/>
      <c r="M7" s="1383"/>
      <c r="N7" s="1383"/>
      <c r="O7" s="1383"/>
      <c r="P7" s="1383"/>
      <c r="Q7" s="1383"/>
      <c r="R7" s="1383"/>
      <c r="S7" s="1383"/>
      <c r="T7" s="1383"/>
      <c r="U7" s="1383"/>
      <c r="V7" s="1384"/>
    </row>
    <row r="8" spans="1:22" ht="21" customHeight="1">
      <c r="A8" s="1394"/>
      <c r="B8" s="1391"/>
      <c r="C8" s="1389" t="s">
        <v>414</v>
      </c>
      <c r="D8" s="1373"/>
      <c r="E8" s="1373"/>
      <c r="F8" s="1374"/>
      <c r="G8" s="1372" t="s">
        <v>415</v>
      </c>
      <c r="H8" s="1373"/>
      <c r="I8" s="1373"/>
      <c r="J8" s="1385"/>
      <c r="K8" s="1372" t="s">
        <v>0</v>
      </c>
      <c r="L8" s="1373"/>
      <c r="M8" s="1373"/>
      <c r="N8" s="1373"/>
      <c r="O8" s="1373"/>
      <c r="P8" s="1374"/>
      <c r="Q8" s="1372" t="s">
        <v>421</v>
      </c>
      <c r="R8" s="1373"/>
      <c r="S8" s="1373"/>
      <c r="T8" s="1373"/>
      <c r="U8" s="1373"/>
      <c r="V8" s="1385"/>
    </row>
    <row r="9" spans="1:22" ht="19.5" customHeight="1">
      <c r="A9" s="1394"/>
      <c r="B9" s="1391"/>
      <c r="C9" s="1386" t="s">
        <v>196</v>
      </c>
      <c r="D9" s="1375" t="s">
        <v>305</v>
      </c>
      <c r="E9" s="1375"/>
      <c r="F9" s="1376"/>
      <c r="G9" s="1377" t="s">
        <v>196</v>
      </c>
      <c r="H9" s="1375" t="s">
        <v>305</v>
      </c>
      <c r="I9" s="1375"/>
      <c r="J9" s="1388"/>
      <c r="K9" s="1377" t="s">
        <v>196</v>
      </c>
      <c r="L9" s="1375" t="s">
        <v>305</v>
      </c>
      <c r="M9" s="1375"/>
      <c r="N9" s="1375" t="s">
        <v>6</v>
      </c>
      <c r="O9" s="1375"/>
      <c r="P9" s="1376"/>
      <c r="Q9" s="1377" t="s">
        <v>196</v>
      </c>
      <c r="R9" s="1375" t="s">
        <v>305</v>
      </c>
      <c r="S9" s="1375"/>
      <c r="T9" s="1375" t="s">
        <v>6</v>
      </c>
      <c r="U9" s="1375"/>
      <c r="V9" s="1388"/>
    </row>
    <row r="10" spans="1:22" ht="56.25" customHeight="1" thickBot="1">
      <c r="A10" s="1395"/>
      <c r="B10" s="1392"/>
      <c r="C10" s="1387"/>
      <c r="D10" s="944" t="s">
        <v>422</v>
      </c>
      <c r="E10" s="944" t="s">
        <v>423</v>
      </c>
      <c r="F10" s="945" t="s">
        <v>424</v>
      </c>
      <c r="G10" s="1378"/>
      <c r="H10" s="944" t="s">
        <v>422</v>
      </c>
      <c r="I10" s="944" t="s">
        <v>423</v>
      </c>
      <c r="J10" s="945" t="s">
        <v>424</v>
      </c>
      <c r="K10" s="1378"/>
      <c r="L10" s="944" t="s">
        <v>416</v>
      </c>
      <c r="M10" s="944" t="s">
        <v>417</v>
      </c>
      <c r="N10" s="944" t="s">
        <v>420</v>
      </c>
      <c r="O10" s="944" t="s">
        <v>419</v>
      </c>
      <c r="P10" s="945" t="s">
        <v>418</v>
      </c>
      <c r="Q10" s="1378"/>
      <c r="R10" s="944" t="s">
        <v>416</v>
      </c>
      <c r="S10" s="944" t="s">
        <v>417</v>
      </c>
      <c r="T10" s="944" t="s">
        <v>420</v>
      </c>
      <c r="U10" s="944" t="s">
        <v>419</v>
      </c>
      <c r="V10" s="946" t="s">
        <v>418</v>
      </c>
    </row>
    <row r="11" spans="1:22" s="947" customFormat="1" ht="12" thickBot="1">
      <c r="A11" s="572">
        <v>1</v>
      </c>
      <c r="B11" s="949">
        <v>2</v>
      </c>
      <c r="C11" s="950">
        <v>3</v>
      </c>
      <c r="D11" s="575">
        <v>4</v>
      </c>
      <c r="E11" s="575">
        <v>5</v>
      </c>
      <c r="F11" s="574">
        <v>6</v>
      </c>
      <c r="G11" s="573">
        <v>7</v>
      </c>
      <c r="H11" s="575">
        <v>8</v>
      </c>
      <c r="I11" s="575">
        <v>9</v>
      </c>
      <c r="J11" s="576">
        <v>10</v>
      </c>
      <c r="K11" s="573">
        <v>11</v>
      </c>
      <c r="L11" s="575">
        <v>12</v>
      </c>
      <c r="M11" s="575">
        <v>13</v>
      </c>
      <c r="N11" s="951">
        <v>14</v>
      </c>
      <c r="O11" s="951">
        <v>15</v>
      </c>
      <c r="P11" s="952">
        <v>16</v>
      </c>
      <c r="Q11" s="953">
        <v>17</v>
      </c>
      <c r="R11" s="951">
        <v>18</v>
      </c>
      <c r="S11" s="951">
        <v>19</v>
      </c>
      <c r="T11" s="951">
        <v>20</v>
      </c>
      <c r="U11" s="951">
        <v>21</v>
      </c>
      <c r="V11" s="954">
        <v>22</v>
      </c>
    </row>
    <row r="12" spans="1:22" ht="19.5" customHeight="1">
      <c r="A12" s="948" t="s">
        <v>592</v>
      </c>
      <c r="B12" s="1053"/>
      <c r="C12" s="1050">
        <f>SUM(D12:F12)</f>
        <v>0</v>
      </c>
      <c r="D12" s="1055"/>
      <c r="E12" s="1055"/>
      <c r="F12" s="1056"/>
      <c r="G12" s="1051">
        <f>SUM(H12:J12)</f>
        <v>0</v>
      </c>
      <c r="H12" s="1055"/>
      <c r="I12" s="1055"/>
      <c r="J12" s="1059"/>
      <c r="K12" s="1051">
        <f>SUM(N12:P12)</f>
        <v>0</v>
      </c>
      <c r="L12" s="1055"/>
      <c r="M12" s="1055"/>
      <c r="N12" s="1055"/>
      <c r="O12" s="1055"/>
      <c r="P12" s="1056"/>
      <c r="Q12" s="1051">
        <f>SUM(T12:V12)</f>
        <v>0</v>
      </c>
      <c r="R12" s="1055"/>
      <c r="S12" s="1055"/>
      <c r="T12" s="1055"/>
      <c r="U12" s="1055"/>
      <c r="V12" s="1059"/>
    </row>
    <row r="13" spans="1:22" ht="19.5" customHeight="1" thickBot="1">
      <c r="A13" s="937" t="s">
        <v>598</v>
      </c>
      <c r="B13" s="1054"/>
      <c r="C13" s="1050">
        <f>SUM(D13:F13)</f>
        <v>0</v>
      </c>
      <c r="D13" s="1057"/>
      <c r="E13" s="1057"/>
      <c r="F13" s="1058"/>
      <c r="G13" s="1051">
        <f>SUM(H13:J13)</f>
        <v>0</v>
      </c>
      <c r="H13" s="1057"/>
      <c r="I13" s="1057"/>
      <c r="J13" s="1060"/>
      <c r="K13" s="1051">
        <f>SUM(N13:P13)</f>
        <v>0</v>
      </c>
      <c r="L13" s="1057"/>
      <c r="M13" s="1057"/>
      <c r="N13" s="1057"/>
      <c r="O13" s="1057"/>
      <c r="P13" s="1058"/>
      <c r="Q13" s="1051">
        <f>SUM(T13:V13)</f>
        <v>0</v>
      </c>
      <c r="R13" s="1057"/>
      <c r="S13" s="1057"/>
      <c r="T13" s="1057"/>
      <c r="U13" s="1057"/>
      <c r="V13" s="1060"/>
    </row>
    <row r="14" spans="1:22" ht="19.5" customHeight="1" thickBot="1">
      <c r="A14" s="1379" t="s">
        <v>263</v>
      </c>
      <c r="B14" s="1380"/>
      <c r="C14" s="1380"/>
      <c r="D14" s="1380"/>
      <c r="E14" s="1380"/>
      <c r="F14" s="1380"/>
      <c r="G14" s="1380"/>
      <c r="H14" s="1380"/>
      <c r="I14" s="1380"/>
      <c r="J14" s="1380"/>
      <c r="K14" s="1380"/>
      <c r="L14" s="1380"/>
      <c r="M14" s="1380"/>
      <c r="N14" s="1380"/>
      <c r="O14" s="1380"/>
      <c r="P14" s="1380"/>
      <c r="Q14" s="1380"/>
      <c r="R14" s="1380"/>
      <c r="S14" s="1380"/>
      <c r="T14" s="1380"/>
      <c r="U14" s="1380"/>
      <c r="V14" s="1381"/>
    </row>
    <row r="15" spans="1:22" ht="19.5" customHeight="1">
      <c r="A15" s="938" t="s">
        <v>281</v>
      </c>
      <c r="B15" s="1061"/>
      <c r="C15" s="1052"/>
      <c r="D15" s="1055"/>
      <c r="E15" s="1055"/>
      <c r="F15" s="1056"/>
      <c r="G15" s="1051"/>
      <c r="H15" s="1055"/>
      <c r="I15" s="1055"/>
      <c r="J15" s="1059"/>
      <c r="K15" s="1051"/>
      <c r="L15" s="1055"/>
      <c r="M15" s="1055"/>
      <c r="N15" s="1055"/>
      <c r="O15" s="1055"/>
      <c r="P15" s="1056"/>
      <c r="Q15" s="1051"/>
      <c r="R15" s="1055"/>
      <c r="S15" s="1055"/>
      <c r="T15" s="1055"/>
      <c r="U15" s="1055"/>
      <c r="V15" s="1059"/>
    </row>
    <row r="16" spans="1:22" ht="19.5" customHeight="1" thickBot="1">
      <c r="A16" s="939" t="s">
        <v>264</v>
      </c>
      <c r="B16" s="1062"/>
      <c r="C16" s="1052"/>
      <c r="D16" s="1063"/>
      <c r="E16" s="1063"/>
      <c r="F16" s="1064"/>
      <c r="G16" s="1051"/>
      <c r="H16" s="1063"/>
      <c r="I16" s="1063"/>
      <c r="J16" s="1065"/>
      <c r="K16" s="1051"/>
      <c r="L16" s="1063"/>
      <c r="M16" s="1063"/>
      <c r="N16" s="1063"/>
      <c r="O16" s="1063"/>
      <c r="P16" s="1064"/>
      <c r="Q16" s="1051"/>
      <c r="R16" s="1063"/>
      <c r="S16" s="1063"/>
      <c r="T16" s="1063"/>
      <c r="U16" s="1063"/>
      <c r="V16" s="1065"/>
    </row>
    <row r="18" spans="1:17" ht="16.5">
      <c r="A18" s="519"/>
      <c r="H18" s="525"/>
      <c r="I18" s="525"/>
      <c r="J18" s="525"/>
      <c r="K18" s="525"/>
      <c r="L18" s="525"/>
      <c r="M18" s="525"/>
      <c r="N18" s="525"/>
      <c r="O18" s="524"/>
      <c r="P18" s="525"/>
      <c r="Q18" s="1228" t="str">
        <f ca="1">'Thong tin don vi'!E6&amp;", ngày "&amp;DAY(NOW())&amp;" tháng "&amp;MONTH(NOW())&amp;" năm "&amp;YEAR(NOW())</f>
        <v>Bình Hòa, ngày 12 tháng 3 năm 2018</v>
      </c>
    </row>
    <row r="19" spans="1:17" ht="16.5">
      <c r="A19" s="500"/>
      <c r="C19" s="1049" t="s">
        <v>587</v>
      </c>
      <c r="H19" s="3"/>
      <c r="I19" s="3"/>
      <c r="J19" s="3"/>
      <c r="K19" s="3"/>
      <c r="L19" s="3"/>
      <c r="M19" s="3"/>
      <c r="N19" s="3"/>
      <c r="O19" s="501"/>
      <c r="P19" s="3"/>
      <c r="Q19" s="1034" t="s">
        <v>588</v>
      </c>
    </row>
    <row r="20" spans="3:17" ht="16.5">
      <c r="C20" s="1227"/>
      <c r="H20" s="525"/>
      <c r="I20" s="525"/>
      <c r="J20" s="525"/>
      <c r="K20" s="525"/>
      <c r="L20" s="525"/>
      <c r="M20" s="525"/>
      <c r="N20" s="525"/>
      <c r="O20" s="524"/>
      <c r="P20" s="525"/>
      <c r="Q20" s="583"/>
    </row>
    <row r="21" spans="3:17" ht="16.5">
      <c r="C21" s="1227"/>
      <c r="Q21" s="1227"/>
    </row>
    <row r="22" spans="3:17" ht="16.5">
      <c r="C22" s="1227"/>
      <c r="Q22" s="1227"/>
    </row>
    <row r="23" spans="3:17" ht="16.5">
      <c r="C23" s="1227"/>
      <c r="Q23" s="1227"/>
    </row>
    <row r="24" spans="3:17" ht="16.5">
      <c r="C24" s="1049" t="str">
        <f>IF('Thong tin don vi'!E10="","",'Thong tin don vi'!E10)</f>
        <v>B</v>
      </c>
      <c r="Q24" s="1049" t="str">
        <f>IF('Thong tin don vi'!E8="","",'Thong tin don vi'!E8)</f>
        <v>A</v>
      </c>
    </row>
  </sheetData>
  <sheetProtection/>
  <mergeCells count="21">
    <mergeCell ref="A7:A10"/>
    <mergeCell ref="A14:V14"/>
    <mergeCell ref="K7:V7"/>
    <mergeCell ref="L9:M9"/>
    <mergeCell ref="K9:K10"/>
    <mergeCell ref="Q8:V8"/>
    <mergeCell ref="C9:C10"/>
    <mergeCell ref="T9:V9"/>
    <mergeCell ref="G9:G10"/>
    <mergeCell ref="G8:J8"/>
    <mergeCell ref="R9:S9"/>
    <mergeCell ref="A4:V4"/>
    <mergeCell ref="A5:V5"/>
    <mergeCell ref="C7:J7"/>
    <mergeCell ref="K8:P8"/>
    <mergeCell ref="N9:P9"/>
    <mergeCell ref="Q9:Q10"/>
    <mergeCell ref="C8:F8"/>
    <mergeCell ref="D9:F9"/>
    <mergeCell ref="B7:B10"/>
    <mergeCell ref="H9:J9"/>
  </mergeCells>
  <printOptions/>
  <pageMargins left="0.33" right="0.17" top="0.52" bottom="1" header="0.39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zoomScaleSheetLayoutView="100" zoomScalePageLayoutView="0" workbookViewId="0" topLeftCell="A14">
      <selection activeCell="J17" sqref="J17"/>
    </sheetView>
  </sheetViews>
  <sheetFormatPr defaultColWidth="9.140625" defaultRowHeight="12.75"/>
  <cols>
    <col min="1" max="1" width="2.8515625" style="1" customWidth="1"/>
    <col min="2" max="2" width="25.57421875" style="2" bestFit="1" customWidth="1"/>
    <col min="3" max="3" width="5.7109375" style="3" customWidth="1"/>
    <col min="4" max="6" width="5.7109375" style="2" customWidth="1"/>
    <col min="7" max="7" width="6.8515625" style="3" customWidth="1"/>
    <col min="8" max="9" width="5.7109375" style="2" customWidth="1"/>
    <col min="10" max="10" width="6.8515625" style="3" customWidth="1"/>
    <col min="11" max="12" width="5.7109375" style="2" customWidth="1"/>
    <col min="13" max="13" width="6.8515625" style="2" customWidth="1"/>
    <col min="14" max="14" width="6.8515625" style="3" customWidth="1"/>
    <col min="15" max="15" width="5.7109375" style="3" customWidth="1"/>
    <col min="16" max="16" width="5.7109375" style="2" customWidth="1"/>
    <col min="17" max="17" width="6.7109375" style="2" customWidth="1"/>
    <col min="18" max="19" width="5.7109375" style="2" customWidth="1"/>
    <col min="20" max="20" width="7.140625" style="2" customWidth="1"/>
    <col min="21" max="16384" width="9.140625" style="2" customWidth="1"/>
  </cols>
  <sheetData>
    <row r="1" spans="1:18" ht="15.75">
      <c r="A1" s="3"/>
      <c r="B1" s="3"/>
      <c r="D1" s="501" t="str">
        <f>1a!E1</f>
        <v>PHÒNG GDĐT THỊ XÃ THUẬN AN</v>
      </c>
      <c r="E1" s="3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1414" t="s">
        <v>249</v>
      </c>
      <c r="R1" s="1414"/>
    </row>
    <row r="2" spans="1:16" ht="16.5">
      <c r="A2" s="3"/>
      <c r="B2" s="3"/>
      <c r="D2" s="501" t="str">
        <f>1a!E2</f>
        <v>TRƯỜNG TRUNG HỌC CƠ SỞ NGUYỄN TRUNG TRỰC</v>
      </c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17"/>
    </row>
    <row r="3" spans="1:16" ht="16.5">
      <c r="A3" s="501"/>
      <c r="B3" s="501"/>
      <c r="C3" s="501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17"/>
    </row>
    <row r="4" spans="1:20" ht="18.75" customHeight="1">
      <c r="A4" s="3"/>
      <c r="B4" s="1417" t="s">
        <v>599</v>
      </c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  <c r="N4" s="1417"/>
      <c r="O4" s="1417"/>
      <c r="P4" s="1417"/>
      <c r="Q4" s="1417"/>
      <c r="R4" s="1417"/>
      <c r="S4" s="1417"/>
      <c r="T4" s="1417"/>
    </row>
    <row r="5" ht="11.25" customHeight="1" thickBot="1"/>
    <row r="6" spans="1:20" ht="27.75" customHeight="1">
      <c r="A6" s="1396" t="s">
        <v>53</v>
      </c>
      <c r="B6" s="1398" t="s">
        <v>47</v>
      </c>
      <c r="C6" s="1411" t="s">
        <v>600</v>
      </c>
      <c r="D6" s="1412"/>
      <c r="E6" s="1412"/>
      <c r="F6" s="1413"/>
      <c r="G6" s="1413"/>
      <c r="H6" s="1418" t="s">
        <v>601</v>
      </c>
      <c r="I6" s="1412"/>
      <c r="J6" s="1419"/>
      <c r="K6" s="1418" t="s">
        <v>48</v>
      </c>
      <c r="L6" s="1412"/>
      <c r="M6" s="1412"/>
      <c r="N6" s="1419"/>
      <c r="O6" s="1420" t="s">
        <v>14</v>
      </c>
      <c r="P6" s="1412"/>
      <c r="Q6" s="1412"/>
      <c r="R6" s="1412"/>
      <c r="S6" s="1413"/>
      <c r="T6" s="1419"/>
    </row>
    <row r="7" spans="1:20" ht="27" customHeight="1">
      <c r="A7" s="1397"/>
      <c r="B7" s="1399"/>
      <c r="C7" s="1401" t="s">
        <v>49</v>
      </c>
      <c r="D7" s="1403" t="s">
        <v>50</v>
      </c>
      <c r="E7" s="1403" t="s">
        <v>188</v>
      </c>
      <c r="F7" s="1408" t="s">
        <v>168</v>
      </c>
      <c r="G7" s="1409"/>
      <c r="H7" s="1405" t="s">
        <v>49</v>
      </c>
      <c r="I7" s="1403" t="s">
        <v>50</v>
      </c>
      <c r="J7" s="1415" t="s">
        <v>168</v>
      </c>
      <c r="K7" s="1405" t="s">
        <v>82</v>
      </c>
      <c r="L7" s="1422"/>
      <c r="M7" s="1422"/>
      <c r="N7" s="1415" t="s">
        <v>83</v>
      </c>
      <c r="O7" s="1405" t="s">
        <v>49</v>
      </c>
      <c r="P7" s="1403" t="s">
        <v>51</v>
      </c>
      <c r="Q7" s="1403"/>
      <c r="R7" s="1403" t="s">
        <v>188</v>
      </c>
      <c r="S7" s="1408" t="s">
        <v>168</v>
      </c>
      <c r="T7" s="1409"/>
    </row>
    <row r="8" spans="1:20" ht="28.5" customHeight="1" thickBot="1">
      <c r="A8" s="1397"/>
      <c r="B8" s="1400"/>
      <c r="C8" s="1402"/>
      <c r="D8" s="1404"/>
      <c r="E8" s="1404"/>
      <c r="F8" s="198" t="s">
        <v>586</v>
      </c>
      <c r="G8" s="299" t="s">
        <v>52</v>
      </c>
      <c r="H8" s="1406"/>
      <c r="I8" s="1404"/>
      <c r="J8" s="1416"/>
      <c r="K8" s="291" t="s">
        <v>49</v>
      </c>
      <c r="L8" s="198" t="s">
        <v>50</v>
      </c>
      <c r="M8" s="198" t="s">
        <v>169</v>
      </c>
      <c r="N8" s="1421"/>
      <c r="O8" s="1407"/>
      <c r="P8" s="16" t="s">
        <v>49</v>
      </c>
      <c r="Q8" s="16" t="s">
        <v>192</v>
      </c>
      <c r="R8" s="1410"/>
      <c r="S8" s="198" t="s">
        <v>586</v>
      </c>
      <c r="T8" s="368" t="s">
        <v>52</v>
      </c>
    </row>
    <row r="9" spans="1:20" s="35" customFormat="1" ht="12" thickBot="1">
      <c r="A9" s="22">
        <v>1</v>
      </c>
      <c r="B9" s="22">
        <v>2</v>
      </c>
      <c r="C9" s="25">
        <v>3</v>
      </c>
      <c r="D9" s="24">
        <v>4</v>
      </c>
      <c r="E9" s="25">
        <v>5</v>
      </c>
      <c r="F9" s="24">
        <v>6</v>
      </c>
      <c r="G9" s="28">
        <v>7</v>
      </c>
      <c r="H9" s="23">
        <v>8</v>
      </c>
      <c r="I9" s="24">
        <v>9</v>
      </c>
      <c r="J9" s="212">
        <v>10</v>
      </c>
      <c r="K9" s="27">
        <v>11</v>
      </c>
      <c r="L9" s="25">
        <v>12</v>
      </c>
      <c r="M9" s="24">
        <v>13</v>
      </c>
      <c r="N9" s="25">
        <v>14</v>
      </c>
      <c r="O9" s="169">
        <v>15</v>
      </c>
      <c r="P9" s="25">
        <v>16</v>
      </c>
      <c r="Q9" s="24">
        <v>17</v>
      </c>
      <c r="R9" s="25">
        <v>18</v>
      </c>
      <c r="S9" s="24">
        <v>19</v>
      </c>
      <c r="T9" s="26">
        <v>20</v>
      </c>
    </row>
    <row r="10" spans="1:20" s="50" customFormat="1" ht="19.5" customHeight="1" thickBot="1">
      <c r="A10" s="15">
        <v>1</v>
      </c>
      <c r="B10" s="14" t="s">
        <v>15</v>
      </c>
      <c r="C10" s="1066">
        <f aca="true" t="shared" si="0" ref="C10:T10">SUM(C11:C19)</f>
        <v>0</v>
      </c>
      <c r="D10" s="1067">
        <f t="shared" si="0"/>
        <v>0</v>
      </c>
      <c r="E10" s="1068">
        <f t="shared" si="0"/>
        <v>0</v>
      </c>
      <c r="F10" s="1067">
        <f t="shared" si="0"/>
        <v>0</v>
      </c>
      <c r="G10" s="1069">
        <f t="shared" si="0"/>
        <v>0</v>
      </c>
      <c r="H10" s="1066">
        <f t="shared" si="0"/>
        <v>0</v>
      </c>
      <c r="I10" s="1067">
        <f t="shared" si="0"/>
        <v>0</v>
      </c>
      <c r="J10" s="1070">
        <f t="shared" si="0"/>
        <v>0</v>
      </c>
      <c r="K10" s="1071">
        <f t="shared" si="0"/>
        <v>0</v>
      </c>
      <c r="L10" s="1072">
        <f t="shared" si="0"/>
        <v>0</v>
      </c>
      <c r="M10" s="1067">
        <f t="shared" si="0"/>
        <v>0</v>
      </c>
      <c r="N10" s="1070">
        <f t="shared" si="0"/>
        <v>0</v>
      </c>
      <c r="O10" s="1071">
        <f t="shared" si="0"/>
        <v>0</v>
      </c>
      <c r="P10" s="1068">
        <f t="shared" si="0"/>
        <v>0</v>
      </c>
      <c r="Q10" s="1072">
        <f t="shared" si="0"/>
        <v>0</v>
      </c>
      <c r="R10" s="1067">
        <f t="shared" si="0"/>
        <v>0</v>
      </c>
      <c r="S10" s="1067">
        <f t="shared" si="0"/>
        <v>0</v>
      </c>
      <c r="T10" s="1069">
        <f t="shared" si="0"/>
        <v>0</v>
      </c>
    </row>
    <row r="11" spans="1:20" s="17" customFormat="1" ht="18.75" customHeight="1">
      <c r="A11" s="51"/>
      <c r="B11" s="8" t="s">
        <v>16</v>
      </c>
      <c r="C11" s="1073">
        <f>SUM(D11:G11)</f>
        <v>0</v>
      </c>
      <c r="D11" s="1093"/>
      <c r="E11" s="1081"/>
      <c r="F11" s="1079"/>
      <c r="G11" s="1080"/>
      <c r="H11" s="1073">
        <f>SUM(I11:J11)</f>
        <v>0</v>
      </c>
      <c r="I11" s="1093"/>
      <c r="J11" s="1084"/>
      <c r="K11" s="1075">
        <f>SUM(L11:M11)</f>
        <v>0</v>
      </c>
      <c r="L11" s="1098"/>
      <c r="M11" s="1086"/>
      <c r="N11" s="1087"/>
      <c r="O11" s="1077">
        <f>SUM(R11:T11)+P11</f>
        <v>0</v>
      </c>
      <c r="P11" s="1100"/>
      <c r="Q11" s="1098"/>
      <c r="R11" s="1086"/>
      <c r="S11" s="1090"/>
      <c r="T11" s="1091"/>
    </row>
    <row r="12" spans="1:20" s="17" customFormat="1" ht="18.75" customHeight="1">
      <c r="A12" s="65"/>
      <c r="B12" s="9" t="s">
        <v>17</v>
      </c>
      <c r="C12" s="1073">
        <f aca="true" t="shared" si="1" ref="C12:C19">SUM(D12:G12)</f>
        <v>0</v>
      </c>
      <c r="D12" s="1093"/>
      <c r="E12" s="1081"/>
      <c r="F12" s="1079"/>
      <c r="G12" s="1080"/>
      <c r="H12" s="1073">
        <f aca="true" t="shared" si="2" ref="H12:H19">SUM(I12:J12)</f>
        <v>0</v>
      </c>
      <c r="I12" s="1093"/>
      <c r="J12" s="1084"/>
      <c r="K12" s="1075">
        <f aca="true" t="shared" si="3" ref="K12:K19">SUM(L12:M12)</f>
        <v>0</v>
      </c>
      <c r="L12" s="1098"/>
      <c r="M12" s="1086"/>
      <c r="N12" s="1087"/>
      <c r="O12" s="1077">
        <f aca="true" t="shared" si="4" ref="O12:O19">SUM(R12:T12)+P12</f>
        <v>0</v>
      </c>
      <c r="P12" s="1100"/>
      <c r="Q12" s="1098"/>
      <c r="R12" s="1086"/>
      <c r="S12" s="1090"/>
      <c r="T12" s="1091"/>
    </row>
    <row r="13" spans="1:20" s="17" customFormat="1" ht="18.75" customHeight="1">
      <c r="A13" s="65"/>
      <c r="B13" s="9" t="s">
        <v>18</v>
      </c>
      <c r="C13" s="1073">
        <f t="shared" si="1"/>
        <v>0</v>
      </c>
      <c r="D13" s="1093"/>
      <c r="E13" s="1229"/>
      <c r="F13" s="1079"/>
      <c r="G13" s="1080"/>
      <c r="H13" s="1073">
        <f t="shared" si="2"/>
        <v>0</v>
      </c>
      <c r="I13" s="1093"/>
      <c r="J13" s="1084"/>
      <c r="K13" s="1075">
        <f t="shared" si="3"/>
        <v>0</v>
      </c>
      <c r="L13" s="1098"/>
      <c r="M13" s="1086"/>
      <c r="N13" s="1087"/>
      <c r="O13" s="1077">
        <f t="shared" si="4"/>
        <v>0</v>
      </c>
      <c r="P13" s="1100"/>
      <c r="Q13" s="1098"/>
      <c r="R13" s="1101"/>
      <c r="S13" s="1090"/>
      <c r="T13" s="1091"/>
    </row>
    <row r="14" spans="1:20" s="17" customFormat="1" ht="18.75" customHeight="1">
      <c r="A14" s="65"/>
      <c r="B14" s="9" t="s">
        <v>21</v>
      </c>
      <c r="C14" s="1073">
        <f t="shared" si="1"/>
        <v>0</v>
      </c>
      <c r="D14" s="1314"/>
      <c r="E14" s="1315"/>
      <c r="F14" s="1316"/>
      <c r="G14" s="1317"/>
      <c r="H14" s="1073">
        <f t="shared" si="2"/>
        <v>0</v>
      </c>
      <c r="I14" s="1318"/>
      <c r="J14" s="1319"/>
      <c r="K14" s="1075">
        <f>SUM(L14:M14)</f>
        <v>0</v>
      </c>
      <c r="L14" s="1321"/>
      <c r="M14" s="1320"/>
      <c r="N14" s="1100"/>
      <c r="O14" s="1077">
        <f t="shared" si="4"/>
        <v>0</v>
      </c>
      <c r="P14" s="1322"/>
      <c r="Q14" s="1323"/>
      <c r="R14" s="1326"/>
      <c r="S14" s="1324"/>
      <c r="T14" s="1325"/>
    </row>
    <row r="15" spans="1:20" s="17" customFormat="1" ht="18.75" customHeight="1">
      <c r="A15" s="128"/>
      <c r="B15" s="9" t="s">
        <v>165</v>
      </c>
      <c r="C15" s="1074">
        <f t="shared" si="1"/>
        <v>0</v>
      </c>
      <c r="D15" s="1082"/>
      <c r="E15" s="1230"/>
      <c r="F15" s="1333"/>
      <c r="G15" s="1334"/>
      <c r="H15" s="1074">
        <f t="shared" si="2"/>
        <v>0</v>
      </c>
      <c r="I15" s="1085"/>
      <c r="J15" s="1335"/>
      <c r="K15" s="1076">
        <f t="shared" si="3"/>
        <v>0</v>
      </c>
      <c r="L15" s="1088"/>
      <c r="M15" s="1320"/>
      <c r="N15" s="1336"/>
      <c r="O15" s="1078">
        <f t="shared" si="4"/>
        <v>0</v>
      </c>
      <c r="P15" s="1089"/>
      <c r="Q15" s="1088"/>
      <c r="R15" s="1092"/>
      <c r="S15" s="1337"/>
      <c r="T15" s="1325"/>
    </row>
    <row r="16" spans="1:20" s="17" customFormat="1" ht="18.75" customHeight="1">
      <c r="A16" s="65"/>
      <c r="B16" s="9" t="s">
        <v>166</v>
      </c>
      <c r="C16" s="1073">
        <f t="shared" si="1"/>
        <v>0</v>
      </c>
      <c r="D16" s="1093"/>
      <c r="E16" s="1094"/>
      <c r="F16" s="1079"/>
      <c r="G16" s="1080"/>
      <c r="H16" s="1073">
        <f t="shared" si="2"/>
        <v>0</v>
      </c>
      <c r="I16" s="1093"/>
      <c r="J16" s="1084"/>
      <c r="K16" s="1075">
        <f t="shared" si="3"/>
        <v>0</v>
      </c>
      <c r="L16" s="1098"/>
      <c r="M16" s="1086"/>
      <c r="N16" s="1087"/>
      <c r="O16" s="1077">
        <f t="shared" si="4"/>
        <v>0</v>
      </c>
      <c r="P16" s="1100"/>
      <c r="Q16" s="1098"/>
      <c r="R16" s="1101"/>
      <c r="S16" s="1090"/>
      <c r="T16" s="1091"/>
    </row>
    <row r="17" spans="1:20" s="159" customFormat="1" ht="18.75" customHeight="1">
      <c r="A17" s="164"/>
      <c r="B17" s="9" t="s">
        <v>583</v>
      </c>
      <c r="C17" s="1074">
        <f t="shared" si="1"/>
        <v>0</v>
      </c>
      <c r="D17" s="1316"/>
      <c r="E17" s="1339"/>
      <c r="F17" s="1314"/>
      <c r="G17" s="1338"/>
      <c r="H17" s="1074">
        <f t="shared" si="2"/>
        <v>0</v>
      </c>
      <c r="I17" s="1333"/>
      <c r="J17" s="1340"/>
      <c r="K17" s="1076">
        <f t="shared" si="3"/>
        <v>0</v>
      </c>
      <c r="L17" s="1337"/>
      <c r="M17" s="1326"/>
      <c r="N17" s="1341"/>
      <c r="O17" s="1078">
        <f t="shared" si="4"/>
        <v>0</v>
      </c>
      <c r="P17" s="1336"/>
      <c r="Q17" s="1337"/>
      <c r="R17" s="1342"/>
      <c r="S17" s="1321"/>
      <c r="T17" s="1343"/>
    </row>
    <row r="18" spans="1:20" s="17" customFormat="1" ht="18.75" customHeight="1">
      <c r="A18" s="65"/>
      <c r="B18" s="9" t="s">
        <v>22</v>
      </c>
      <c r="C18" s="1073">
        <f t="shared" si="1"/>
        <v>0</v>
      </c>
      <c r="D18" s="1082"/>
      <c r="E18" s="1083"/>
      <c r="F18" s="1096"/>
      <c r="G18" s="1097"/>
      <c r="H18" s="1073">
        <f t="shared" si="2"/>
        <v>0</v>
      </c>
      <c r="I18" s="1079"/>
      <c r="J18" s="1105"/>
      <c r="K18" s="1075">
        <f t="shared" si="3"/>
        <v>0</v>
      </c>
      <c r="L18" s="1090"/>
      <c r="M18" s="1101"/>
      <c r="N18" s="1100"/>
      <c r="O18" s="1077">
        <f t="shared" si="4"/>
        <v>0</v>
      </c>
      <c r="P18" s="1087"/>
      <c r="Q18" s="1090"/>
      <c r="R18" s="1086"/>
      <c r="S18" s="1098"/>
      <c r="T18" s="1103"/>
    </row>
    <row r="19" spans="1:20" s="17" customFormat="1" ht="18.75" customHeight="1" thickBot="1">
      <c r="A19" s="128"/>
      <c r="B19" s="10" t="s">
        <v>23</v>
      </c>
      <c r="C19" s="1074">
        <f t="shared" si="1"/>
        <v>0</v>
      </c>
      <c r="D19" s="1079"/>
      <c r="E19" s="1081"/>
      <c r="F19" s="1093"/>
      <c r="G19" s="1095"/>
      <c r="H19" s="1074">
        <f t="shared" si="2"/>
        <v>0</v>
      </c>
      <c r="I19" s="1082"/>
      <c r="J19" s="1106"/>
      <c r="K19" s="1076">
        <f t="shared" si="3"/>
        <v>0</v>
      </c>
      <c r="L19" s="1088"/>
      <c r="M19" s="1101"/>
      <c r="N19" s="1102"/>
      <c r="O19" s="1078">
        <f t="shared" si="4"/>
        <v>0</v>
      </c>
      <c r="P19" s="1089"/>
      <c r="Q19" s="1088"/>
      <c r="R19" s="1092"/>
      <c r="S19" s="1104"/>
      <c r="T19" s="1103"/>
    </row>
    <row r="20" spans="1:20" s="41" customFormat="1" ht="18.75" customHeight="1" thickBot="1">
      <c r="A20" s="15">
        <v>2</v>
      </c>
      <c r="B20" s="14" t="s">
        <v>24</v>
      </c>
      <c r="C20" s="1066">
        <f aca="true" t="shared" si="5" ref="C20:T20">SUM(C21:C22)</f>
        <v>0</v>
      </c>
      <c r="D20" s="1067">
        <f t="shared" si="5"/>
        <v>0</v>
      </c>
      <c r="E20" s="1068">
        <f t="shared" si="5"/>
        <v>0</v>
      </c>
      <c r="F20" s="1067">
        <f t="shared" si="5"/>
        <v>0</v>
      </c>
      <c r="G20" s="1069">
        <f t="shared" si="5"/>
        <v>0</v>
      </c>
      <c r="H20" s="1066">
        <f t="shared" si="5"/>
        <v>0</v>
      </c>
      <c r="I20" s="1067">
        <f t="shared" si="5"/>
        <v>0</v>
      </c>
      <c r="J20" s="1070">
        <f t="shared" si="5"/>
        <v>0</v>
      </c>
      <c r="K20" s="1071">
        <f t="shared" si="5"/>
        <v>0</v>
      </c>
      <c r="L20" s="1072">
        <f t="shared" si="5"/>
        <v>0</v>
      </c>
      <c r="M20" s="1067">
        <f t="shared" si="5"/>
        <v>0</v>
      </c>
      <c r="N20" s="1070">
        <f t="shared" si="5"/>
        <v>0</v>
      </c>
      <c r="O20" s="1071">
        <f t="shared" si="5"/>
        <v>0</v>
      </c>
      <c r="P20" s="1068">
        <f t="shared" si="5"/>
        <v>0</v>
      </c>
      <c r="Q20" s="1072">
        <f t="shared" si="5"/>
        <v>0</v>
      </c>
      <c r="R20" s="1067">
        <f t="shared" si="5"/>
        <v>0</v>
      </c>
      <c r="S20" s="1072">
        <f t="shared" si="5"/>
        <v>0</v>
      </c>
      <c r="T20" s="1069">
        <f t="shared" si="5"/>
        <v>0</v>
      </c>
    </row>
    <row r="21" spans="1:20" s="17" customFormat="1" ht="18.75" customHeight="1">
      <c r="A21" s="65"/>
      <c r="B21" s="9" t="s">
        <v>148</v>
      </c>
      <c r="C21" s="1073">
        <f>SUM(D21:G21)</f>
        <v>0</v>
      </c>
      <c r="D21" s="1093"/>
      <c r="E21" s="1094"/>
      <c r="F21" s="1079"/>
      <c r="G21" s="1080"/>
      <c r="H21" s="1073">
        <f>SUM(I21:J21)</f>
        <v>0</v>
      </c>
      <c r="I21" s="1093"/>
      <c r="J21" s="1084"/>
      <c r="K21" s="1075">
        <f>SUM(L21:M21)</f>
        <v>0</v>
      </c>
      <c r="L21" s="1098"/>
      <c r="M21" s="1086"/>
      <c r="N21" s="1087"/>
      <c r="O21" s="1077">
        <f>SUM(R21:T21)+P21</f>
        <v>0</v>
      </c>
      <c r="P21" s="1100"/>
      <c r="Q21" s="1098"/>
      <c r="R21" s="1101"/>
      <c r="S21" s="1090"/>
      <c r="T21" s="1091"/>
    </row>
    <row r="22" spans="1:20" s="17" customFormat="1" ht="18.75" customHeight="1" thickBot="1">
      <c r="A22" s="65"/>
      <c r="B22" s="9" t="s">
        <v>149</v>
      </c>
      <c r="C22" s="1073">
        <f>SUM(D22:G22)</f>
        <v>0</v>
      </c>
      <c r="D22" s="1093"/>
      <c r="E22" s="1094"/>
      <c r="F22" s="1079"/>
      <c r="G22" s="1080"/>
      <c r="H22" s="1073">
        <f>SUM(I22:J22)</f>
        <v>0</v>
      </c>
      <c r="I22" s="1093"/>
      <c r="J22" s="1084"/>
      <c r="K22" s="1075">
        <f>SUM(L22:M22)</f>
        <v>0</v>
      </c>
      <c r="L22" s="1099"/>
      <c r="M22" s="1086"/>
      <c r="N22" s="1087"/>
      <c r="O22" s="1077">
        <f>SUM(R22:T22)+P22</f>
        <v>0</v>
      </c>
      <c r="P22" s="1100"/>
      <c r="Q22" s="1098"/>
      <c r="R22" s="1101"/>
      <c r="S22" s="1090"/>
      <c r="T22" s="1091"/>
    </row>
    <row r="23" spans="1:20" s="41" customFormat="1" ht="18.75" customHeight="1" thickBot="1">
      <c r="A23" s="15"/>
      <c r="B23" s="12" t="s">
        <v>54</v>
      </c>
      <c r="C23" s="1066">
        <f aca="true" t="shared" si="6" ref="C23:T23">C10+C20</f>
        <v>0</v>
      </c>
      <c r="D23" s="1067">
        <f t="shared" si="6"/>
        <v>0</v>
      </c>
      <c r="E23" s="1068">
        <f t="shared" si="6"/>
        <v>0</v>
      </c>
      <c r="F23" s="1067">
        <f t="shared" si="6"/>
        <v>0</v>
      </c>
      <c r="G23" s="1069">
        <f t="shared" si="6"/>
        <v>0</v>
      </c>
      <c r="H23" s="1066">
        <f t="shared" si="6"/>
        <v>0</v>
      </c>
      <c r="I23" s="1067">
        <f t="shared" si="6"/>
        <v>0</v>
      </c>
      <c r="J23" s="1070">
        <f t="shared" si="6"/>
        <v>0</v>
      </c>
      <c r="K23" s="1071">
        <f t="shared" si="6"/>
        <v>0</v>
      </c>
      <c r="L23" s="1072">
        <f t="shared" si="6"/>
        <v>0</v>
      </c>
      <c r="M23" s="1067">
        <f t="shared" si="6"/>
        <v>0</v>
      </c>
      <c r="N23" s="1070">
        <f t="shared" si="6"/>
        <v>0</v>
      </c>
      <c r="O23" s="1071">
        <f t="shared" si="6"/>
        <v>0</v>
      </c>
      <c r="P23" s="1068">
        <f t="shared" si="6"/>
        <v>0</v>
      </c>
      <c r="Q23" s="1072">
        <f t="shared" si="6"/>
        <v>0</v>
      </c>
      <c r="R23" s="1067">
        <f t="shared" si="6"/>
        <v>0</v>
      </c>
      <c r="S23" s="1072">
        <f t="shared" si="6"/>
        <v>0</v>
      </c>
      <c r="T23" s="1069">
        <f t="shared" si="6"/>
        <v>0</v>
      </c>
    </row>
    <row r="24" spans="1:18" s="17" customFormat="1" ht="15.75">
      <c r="A24" s="19"/>
      <c r="B24" s="7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19" s="6" customFormat="1" ht="15.75">
      <c r="A25" s="5"/>
      <c r="B25" s="16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5"/>
      <c r="O25" s="525"/>
      <c r="P25" s="524" t="str">
        <f ca="1">'Thong tin don vi'!E6&amp;", ngày "&amp;DAY(NOW())&amp;" tháng "&amp;MONTH(NOW())&amp;" năm "&amp;YEAR(NOW())</f>
        <v>Bình Hòa, ngày 12 tháng 3 năm 2018</v>
      </c>
      <c r="Q25" s="525"/>
      <c r="R25" s="525"/>
      <c r="S25" s="525"/>
    </row>
    <row r="26" spans="1:19" s="6" customFormat="1" ht="16.5">
      <c r="A26" s="5"/>
      <c r="B26" s="1049" t="s">
        <v>587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3"/>
      <c r="O26" s="3"/>
      <c r="P26" s="1034" t="s">
        <v>588</v>
      </c>
      <c r="Q26" s="3"/>
      <c r="R26" s="3"/>
      <c r="S26" s="3"/>
    </row>
    <row r="27" spans="1:19" s="6" customFormat="1" ht="15.75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525"/>
      <c r="O27" s="525"/>
      <c r="P27" s="525"/>
      <c r="Q27" s="525"/>
      <c r="R27" s="525"/>
      <c r="S27" s="525"/>
    </row>
    <row r="28" spans="1:16" s="6" customFormat="1" ht="15.7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582"/>
      <c r="O28" s="582"/>
      <c r="P28" s="582"/>
    </row>
    <row r="29" spans="2:16" ht="15.75">
      <c r="B29" s="3"/>
      <c r="D29" s="3"/>
      <c r="E29" s="3"/>
      <c r="F29" s="3"/>
      <c r="H29" s="3"/>
      <c r="I29" s="3"/>
      <c r="K29" s="3"/>
      <c r="L29" s="3"/>
      <c r="M29" s="3"/>
      <c r="P29" s="3"/>
    </row>
    <row r="31" spans="2:16" ht="15.75">
      <c r="B31" s="501" t="str">
        <f>IF('Thong tin don vi'!E10="","",'Thong tin don vi'!E10)</f>
        <v>B</v>
      </c>
      <c r="P31" s="501" t="str">
        <f>IF('Thong tin don vi'!E8="","",'Thong tin don vi'!E8)</f>
        <v>A</v>
      </c>
    </row>
  </sheetData>
  <sheetProtection/>
  <mergeCells count="21">
    <mergeCell ref="K7:M7"/>
    <mergeCell ref="R7:R8"/>
    <mergeCell ref="S7:T7"/>
    <mergeCell ref="C6:G6"/>
    <mergeCell ref="P7:Q7"/>
    <mergeCell ref="Q1:R1"/>
    <mergeCell ref="J7:J8"/>
    <mergeCell ref="B4:T4"/>
    <mergeCell ref="K6:N6"/>
    <mergeCell ref="O6:T6"/>
    <mergeCell ref="I7:I8"/>
    <mergeCell ref="A6:A8"/>
    <mergeCell ref="B6:B8"/>
    <mergeCell ref="C7:C8"/>
    <mergeCell ref="D7:D8"/>
    <mergeCell ref="H7:H8"/>
    <mergeCell ref="O7:O8"/>
    <mergeCell ref="E7:E8"/>
    <mergeCell ref="F7:G7"/>
    <mergeCell ref="H6:J6"/>
    <mergeCell ref="N7:N8"/>
  </mergeCells>
  <printOptions/>
  <pageMargins left="0.75" right="0.28" top="0.37" bottom="0.17" header="0.32" footer="0.17"/>
  <pageSetup horizontalDpi="600" verticalDpi="600" orientation="landscape" paperSize="9" r:id="rId2"/>
  <headerFooter alignWithMargins="0">
    <oddFooter>&amp;R&amp;8&amp;A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100" zoomScalePageLayoutView="0" workbookViewId="0" topLeftCell="A1">
      <selection activeCell="O10" sqref="O10"/>
    </sheetView>
  </sheetViews>
  <sheetFormatPr defaultColWidth="9.421875" defaultRowHeight="12.75"/>
  <cols>
    <col min="1" max="1" width="5.8515625" style="519" customWidth="1"/>
    <col min="2" max="2" width="10.421875" style="496" customWidth="1"/>
    <col min="3" max="3" width="11.57421875" style="496" customWidth="1"/>
    <col min="4" max="4" width="9.00390625" style="496" customWidth="1"/>
    <col min="5" max="5" width="6.57421875" style="496" customWidth="1"/>
    <col min="6" max="6" width="6.8515625" style="496" customWidth="1"/>
    <col min="7" max="7" width="7.7109375" style="496" customWidth="1"/>
    <col min="8" max="8" width="10.28125" style="496" customWidth="1"/>
    <col min="9" max="9" width="7.7109375" style="496" customWidth="1"/>
    <col min="10" max="10" width="7.421875" style="496" customWidth="1"/>
    <col min="11" max="11" width="7.140625" style="496" customWidth="1"/>
    <col min="12" max="12" width="10.57421875" style="496" customWidth="1"/>
    <col min="13" max="13" width="7.28125" style="496" customWidth="1"/>
    <col min="14" max="14" width="7.421875" style="496" customWidth="1"/>
    <col min="15" max="15" width="7.7109375" style="496" customWidth="1"/>
    <col min="16" max="16" width="10.28125" style="496" customWidth="1"/>
    <col min="17" max="16384" width="9.421875" style="496" customWidth="1"/>
  </cols>
  <sheetData>
    <row r="1" spans="1:16" ht="18.75">
      <c r="A1" s="454"/>
      <c r="E1" s="499" t="str">
        <f>1a!E1</f>
        <v>PHÒNG GDĐT THỊ XÃ THUẬN AN</v>
      </c>
      <c r="F1" s="419"/>
      <c r="G1" s="419"/>
      <c r="O1" s="1423" t="s">
        <v>266</v>
      </c>
      <c r="P1" s="1423"/>
    </row>
    <row r="2" spans="1:5" ht="24.75" customHeight="1">
      <c r="A2" s="454"/>
      <c r="E2" s="499" t="str">
        <f>1a!E2</f>
        <v>TRƯỜNG TRUNG HỌC CƠ SỞ NGUYỄN TRUNG TRỰC</v>
      </c>
    </row>
    <row r="3" spans="1:5" ht="18.75">
      <c r="A3" s="454"/>
      <c r="E3" s="501"/>
    </row>
    <row r="4" spans="1:16" ht="21.75" customHeight="1">
      <c r="A4" s="1359" t="s">
        <v>599</v>
      </c>
      <c r="B4" s="1359"/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</row>
    <row r="5" spans="1:16" ht="19.5" thickBot="1">
      <c r="A5" s="499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</row>
    <row r="6" spans="1:16" s="389" customFormat="1" ht="36.75" customHeight="1" thickBot="1">
      <c r="A6" s="1431" t="s">
        <v>368</v>
      </c>
      <c r="B6" s="1429" t="s">
        <v>267</v>
      </c>
      <c r="C6" s="1429" t="s">
        <v>193</v>
      </c>
      <c r="D6" s="1426" t="s">
        <v>194</v>
      </c>
      <c r="E6" s="1428" t="s">
        <v>602</v>
      </c>
      <c r="F6" s="1424"/>
      <c r="G6" s="1424"/>
      <c r="H6" s="1425"/>
      <c r="I6" s="1382" t="s">
        <v>603</v>
      </c>
      <c r="J6" s="1424"/>
      <c r="K6" s="1424"/>
      <c r="L6" s="1424"/>
      <c r="M6" s="1382" t="s">
        <v>604</v>
      </c>
      <c r="N6" s="1424"/>
      <c r="O6" s="1424"/>
      <c r="P6" s="1425"/>
    </row>
    <row r="7" spans="1:16" s="389" customFormat="1" ht="80.25" customHeight="1" thickBot="1">
      <c r="A7" s="1432"/>
      <c r="B7" s="1430"/>
      <c r="C7" s="1430"/>
      <c r="D7" s="1427"/>
      <c r="E7" s="504" t="s">
        <v>196</v>
      </c>
      <c r="F7" s="505" t="s">
        <v>268</v>
      </c>
      <c r="G7" s="505" t="s">
        <v>195</v>
      </c>
      <c r="H7" s="503" t="s">
        <v>395</v>
      </c>
      <c r="I7" s="504" t="s">
        <v>196</v>
      </c>
      <c r="J7" s="505" t="s">
        <v>197</v>
      </c>
      <c r="K7" s="505" t="s">
        <v>270</v>
      </c>
      <c r="L7" s="503" t="s">
        <v>395</v>
      </c>
      <c r="M7" s="504" t="s">
        <v>196</v>
      </c>
      <c r="N7" s="505" t="s">
        <v>268</v>
      </c>
      <c r="O7" s="505" t="s">
        <v>195</v>
      </c>
      <c r="P7" s="502" t="s">
        <v>395</v>
      </c>
    </row>
    <row r="8" spans="1:16" ht="17.25" customHeight="1" thickBot="1">
      <c r="A8" s="634">
        <v>1</v>
      </c>
      <c r="B8" s="635">
        <v>2</v>
      </c>
      <c r="C8" s="636">
        <v>3</v>
      </c>
      <c r="D8" s="637">
        <v>4</v>
      </c>
      <c r="E8" s="638">
        <v>5</v>
      </c>
      <c r="F8" s="639">
        <v>6</v>
      </c>
      <c r="G8" s="640">
        <v>7</v>
      </c>
      <c r="H8" s="635">
        <v>8</v>
      </c>
      <c r="I8" s="641">
        <v>9</v>
      </c>
      <c r="J8" s="639">
        <v>10</v>
      </c>
      <c r="K8" s="639">
        <v>11</v>
      </c>
      <c r="L8" s="639">
        <v>12</v>
      </c>
      <c r="M8" s="641">
        <v>13</v>
      </c>
      <c r="N8" s="639">
        <v>14</v>
      </c>
      <c r="O8" s="639">
        <v>15</v>
      </c>
      <c r="P8" s="642">
        <v>16</v>
      </c>
    </row>
    <row r="9" spans="1:16" s="385" customFormat="1" ht="102" customHeight="1" thickBot="1">
      <c r="A9" s="1107" t="s">
        <v>581</v>
      </c>
      <c r="B9" s="1108" t="s">
        <v>579</v>
      </c>
      <c r="C9" s="1108" t="s">
        <v>580</v>
      </c>
      <c r="D9" s="1109" t="s">
        <v>585</v>
      </c>
      <c r="E9" s="1110">
        <f>SUM(F9:H9)</f>
        <v>1</v>
      </c>
      <c r="F9" s="1111">
        <v>1</v>
      </c>
      <c r="G9" s="1114"/>
      <c r="H9" s="1115"/>
      <c r="I9" s="1110">
        <f>SUM(J9:L9)</f>
        <v>1</v>
      </c>
      <c r="J9" s="1111">
        <v>1</v>
      </c>
      <c r="K9" s="1112">
        <f>1b!C12+1b!C13+1b!C16+1b!C17+1b!C21+1b!C22</f>
        <v>0</v>
      </c>
      <c r="L9" s="1113">
        <f>1b!G14+1b!F14+1b!F15+1b!G15+1b!F18+1b!G18+1b!F19+1b!G19</f>
        <v>0</v>
      </c>
      <c r="M9" s="1110">
        <f>SUM(N9:P9)</f>
        <v>1</v>
      </c>
      <c r="N9" s="1111">
        <v>1</v>
      </c>
      <c r="O9" s="1112">
        <f>1b!H12+1b!H13+1b!H16+1b!H17+1b!H21+1b!H22</f>
        <v>0</v>
      </c>
      <c r="P9" s="1113">
        <f>1b!J14+1b!J15+1b!J18+1b!J19</f>
        <v>0</v>
      </c>
    </row>
    <row r="10" spans="1:16" ht="21.75" customHeight="1">
      <c r="A10" s="499"/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</row>
    <row r="11" spans="1:16" ht="18.75">
      <c r="A11" s="499"/>
      <c r="C11" s="519"/>
      <c r="D11" s="499"/>
      <c r="E11" s="499"/>
      <c r="F11" s="499"/>
      <c r="G11" s="499"/>
      <c r="H11" s="499"/>
      <c r="I11" s="499"/>
      <c r="K11" s="525"/>
      <c r="L11" s="524"/>
      <c r="M11" s="524" t="str">
        <f ca="1">'Thong tin don vi'!E6&amp;", ngày "&amp;DAY(NOW())&amp;" tháng "&amp;MONTH(NOW())&amp;" năm "&amp;YEAR(NOW())</f>
        <v>Bình Hòa, ngày 12 tháng 3 năm 2018</v>
      </c>
      <c r="N11" s="525"/>
      <c r="O11" s="525"/>
      <c r="P11" s="621"/>
    </row>
    <row r="12" spans="1:16" ht="18.75">
      <c r="A12" s="499"/>
      <c r="C12" s="1049" t="s">
        <v>587</v>
      </c>
      <c r="D12" s="499"/>
      <c r="E12" s="499"/>
      <c r="F12" s="499"/>
      <c r="G12" s="499"/>
      <c r="H12" s="499"/>
      <c r="I12" s="499"/>
      <c r="K12" s="3"/>
      <c r="L12" s="501"/>
      <c r="M12" s="1034" t="s">
        <v>588</v>
      </c>
      <c r="N12" s="3"/>
      <c r="O12" s="3"/>
      <c r="P12" s="499"/>
    </row>
    <row r="13" spans="1:16" ht="18.75">
      <c r="A13" s="499"/>
      <c r="B13" s="499"/>
      <c r="C13" s="499"/>
      <c r="D13" s="499"/>
      <c r="E13" s="499"/>
      <c r="F13" s="499"/>
      <c r="G13" s="499"/>
      <c r="H13" s="499"/>
      <c r="I13" s="499"/>
      <c r="K13" s="525"/>
      <c r="L13" s="524"/>
      <c r="M13" s="525"/>
      <c r="N13" s="525"/>
      <c r="O13" s="525"/>
      <c r="P13" s="499"/>
    </row>
    <row r="14" spans="4:11" ht="15.75">
      <c r="D14" s="632"/>
      <c r="E14" s="632"/>
      <c r="F14" s="632"/>
      <c r="G14" s="390"/>
      <c r="H14" s="390"/>
      <c r="I14" s="400"/>
      <c r="J14" s="400"/>
      <c r="K14" s="400"/>
    </row>
    <row r="15" spans="2:11" ht="15.75">
      <c r="B15" s="390"/>
      <c r="C15" s="390"/>
      <c r="D15" s="390"/>
      <c r="E15" s="390"/>
      <c r="F15" s="390"/>
      <c r="G15" s="390"/>
      <c r="H15" s="390"/>
      <c r="I15" s="563"/>
      <c r="J15" s="563"/>
      <c r="K15" s="563"/>
    </row>
    <row r="16" spans="2:16" ht="15.75"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</row>
    <row r="17" spans="2:16" ht="15.75">
      <c r="B17" s="390"/>
      <c r="C17" s="398" t="str">
        <f>IF('Thong tin don vi'!E10="","",'Thong tin don vi'!E10)</f>
        <v>B</v>
      </c>
      <c r="D17" s="390"/>
      <c r="E17" s="390"/>
      <c r="F17" s="390"/>
      <c r="G17" s="390"/>
      <c r="H17" s="390"/>
      <c r="I17" s="390"/>
      <c r="J17" s="390"/>
      <c r="K17" s="390"/>
      <c r="L17" s="390"/>
      <c r="M17" s="398" t="str">
        <f>IF('Thong tin don vi'!E8="","",'Thong tin don vi'!E8)</f>
        <v>A</v>
      </c>
      <c r="N17" s="390"/>
      <c r="O17" s="390"/>
      <c r="P17" s="390"/>
    </row>
    <row r="18" spans="2:6" ht="15.75">
      <c r="B18" s="390"/>
      <c r="C18" s="390"/>
      <c r="D18" s="390"/>
      <c r="E18" s="390"/>
      <c r="F18" s="390"/>
    </row>
    <row r="19" spans="2:6" ht="15.75">
      <c r="B19" s="390"/>
      <c r="C19" s="390"/>
      <c r="D19" s="390"/>
      <c r="E19" s="390"/>
      <c r="F19" s="390"/>
    </row>
    <row r="20" spans="2:6" ht="15.75">
      <c r="B20" s="390"/>
      <c r="C20" s="390"/>
      <c r="D20" s="390"/>
      <c r="E20" s="390"/>
      <c r="F20" s="390"/>
    </row>
    <row r="21" spans="2:6" ht="15.75">
      <c r="B21" s="390"/>
      <c r="C21" s="390"/>
      <c r="D21" s="390"/>
      <c r="E21" s="390"/>
      <c r="F21" s="390"/>
    </row>
    <row r="22" spans="2:6" ht="15.75">
      <c r="B22" s="390"/>
      <c r="C22" s="390"/>
      <c r="D22" s="390"/>
      <c r="E22" s="390"/>
      <c r="F22" s="390"/>
    </row>
    <row r="23" spans="2:6" ht="15.75">
      <c r="B23" s="390"/>
      <c r="C23" s="390"/>
      <c r="D23" s="390"/>
      <c r="E23" s="390"/>
      <c r="F23" s="390"/>
    </row>
    <row r="24" spans="2:6" ht="15.75">
      <c r="B24" s="390"/>
      <c r="C24" s="390"/>
      <c r="D24" s="390"/>
      <c r="E24" s="390"/>
      <c r="F24" s="390"/>
    </row>
    <row r="25" spans="2:6" ht="15.75">
      <c r="B25" s="390"/>
      <c r="C25" s="390"/>
      <c r="D25" s="390"/>
      <c r="E25" s="390"/>
      <c r="F25" s="390"/>
    </row>
    <row r="26" spans="2:6" ht="15.75">
      <c r="B26" s="390"/>
      <c r="C26" s="390"/>
      <c r="D26" s="390"/>
      <c r="E26" s="390"/>
      <c r="F26" s="390"/>
    </row>
    <row r="27" spans="2:6" ht="15.75">
      <c r="B27" s="390"/>
      <c r="C27" s="390"/>
      <c r="D27" s="390"/>
      <c r="E27" s="390"/>
      <c r="F27" s="390"/>
    </row>
    <row r="28" spans="2:6" ht="15.75">
      <c r="B28" s="390"/>
      <c r="C28" s="390"/>
      <c r="D28" s="390"/>
      <c r="E28" s="390"/>
      <c r="F28" s="390"/>
    </row>
    <row r="29" spans="2:6" ht="15.75">
      <c r="B29" s="390"/>
      <c r="C29" s="390"/>
      <c r="D29" s="390"/>
      <c r="E29" s="390"/>
      <c r="F29" s="390"/>
    </row>
    <row r="30" spans="2:6" ht="15.75">
      <c r="B30" s="390"/>
      <c r="C30" s="390"/>
      <c r="D30" s="390"/>
      <c r="E30" s="390"/>
      <c r="F30" s="390"/>
    </row>
    <row r="31" spans="2:6" ht="15.75">
      <c r="B31" s="390"/>
      <c r="C31" s="390"/>
      <c r="D31" s="390"/>
      <c r="E31" s="390"/>
      <c r="F31" s="390"/>
    </row>
    <row r="32" spans="2:6" ht="15.75">
      <c r="B32" s="390"/>
      <c r="C32" s="390"/>
      <c r="D32" s="390"/>
      <c r="E32" s="390"/>
      <c r="F32" s="390"/>
    </row>
    <row r="33" spans="2:6" ht="15.75">
      <c r="B33" s="390"/>
      <c r="C33" s="390"/>
      <c r="D33" s="390"/>
      <c r="E33" s="390"/>
      <c r="F33" s="390"/>
    </row>
    <row r="34" spans="2:6" ht="15.75">
      <c r="B34" s="390"/>
      <c r="C34" s="390"/>
      <c r="D34" s="390"/>
      <c r="E34" s="390"/>
      <c r="F34" s="390"/>
    </row>
    <row r="35" spans="2:6" ht="15.75">
      <c r="B35" s="390"/>
      <c r="C35" s="390"/>
      <c r="D35" s="390"/>
      <c r="E35" s="390"/>
      <c r="F35" s="390"/>
    </row>
    <row r="36" spans="2:6" ht="15.75">
      <c r="B36" s="390"/>
      <c r="C36" s="390"/>
      <c r="D36" s="390"/>
      <c r="E36" s="390"/>
      <c r="F36" s="390"/>
    </row>
    <row r="37" spans="2:6" ht="15.75">
      <c r="B37" s="390"/>
      <c r="C37" s="390"/>
      <c r="D37" s="390"/>
      <c r="E37" s="390"/>
      <c r="F37" s="390"/>
    </row>
  </sheetData>
  <sheetProtection/>
  <mergeCells count="9">
    <mergeCell ref="O1:P1"/>
    <mergeCell ref="I6:L6"/>
    <mergeCell ref="M6:P6"/>
    <mergeCell ref="D6:D7"/>
    <mergeCell ref="E6:H6"/>
    <mergeCell ref="A4:P4"/>
    <mergeCell ref="B6:B7"/>
    <mergeCell ref="C6:C7"/>
    <mergeCell ref="A6:A7"/>
  </mergeCells>
  <printOptions/>
  <pageMargins left="0.51" right="0.2" top="0.46" bottom="0.32" header="0.39" footer="0.32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3"/>
  <sheetViews>
    <sheetView zoomScaleSheetLayoutView="100" zoomScalePageLayoutView="0" workbookViewId="0" topLeftCell="A1">
      <selection activeCell="S14" sqref="S14"/>
    </sheetView>
  </sheetViews>
  <sheetFormatPr defaultColWidth="9.421875" defaultRowHeight="12.75"/>
  <cols>
    <col min="1" max="1" width="14.7109375" style="496" customWidth="1"/>
    <col min="2" max="2" width="6.421875" style="496" customWidth="1"/>
    <col min="3" max="3" width="6.140625" style="496" customWidth="1"/>
    <col min="4" max="4" width="5.140625" style="496" customWidth="1"/>
    <col min="5" max="5" width="3.8515625" style="496" customWidth="1"/>
    <col min="6" max="6" width="4.140625" style="496" customWidth="1"/>
    <col min="7" max="7" width="3.8515625" style="496" customWidth="1"/>
    <col min="8" max="8" width="3.421875" style="496" customWidth="1"/>
    <col min="9" max="9" width="3.8515625" style="496" customWidth="1"/>
    <col min="10" max="14" width="4.57421875" style="496" customWidth="1"/>
    <col min="15" max="15" width="5.57421875" style="496" customWidth="1"/>
    <col min="16" max="16" width="4.140625" style="496" customWidth="1"/>
    <col min="17" max="17" width="3.8515625" style="496" customWidth="1"/>
    <col min="18" max="18" width="3.421875" style="496" customWidth="1"/>
    <col min="19" max="19" width="3.57421875" style="496" customWidth="1"/>
    <col min="20" max="20" width="3.8515625" style="496" customWidth="1"/>
    <col min="21" max="21" width="6.28125" style="496" customWidth="1"/>
    <col min="22" max="22" width="4.57421875" style="496" customWidth="1"/>
    <col min="23" max="24" width="4.421875" style="496" customWidth="1"/>
    <col min="25" max="25" width="5.00390625" style="496" customWidth="1"/>
    <col min="26" max="27" width="6.421875" style="496" customWidth="1"/>
    <col min="28" max="16384" width="9.421875" style="496" customWidth="1"/>
  </cols>
  <sheetData>
    <row r="1" spans="1:25" ht="18.75" customHeight="1">
      <c r="A1" s="454"/>
      <c r="B1" s="454"/>
      <c r="D1" s="454"/>
      <c r="E1" s="499" t="str">
        <f>1a!E1</f>
        <v>PHÒNG GDĐT THỊ XÃ THUẬN AN</v>
      </c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X1" s="1423" t="s">
        <v>275</v>
      </c>
      <c r="Y1" s="1423"/>
    </row>
    <row r="2" spans="1:22" ht="18.75" customHeight="1">
      <c r="A2" s="454"/>
      <c r="B2" s="454"/>
      <c r="D2" s="454"/>
      <c r="E2" s="499" t="str">
        <f>1a!E2</f>
        <v>TRƯỜNG TRUNG HỌC CƠ SỞ NGUYỄN TRUNG TRỰC</v>
      </c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</row>
    <row r="3" spans="1:22" ht="18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</row>
    <row r="4" spans="1:25" s="389" customFormat="1" ht="18.75">
      <c r="A4" s="1359" t="s">
        <v>276</v>
      </c>
      <c r="B4" s="1359"/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1359"/>
      <c r="S4" s="1359"/>
      <c r="T4" s="1359"/>
      <c r="U4" s="1359"/>
      <c r="V4" s="1359"/>
      <c r="W4" s="1359"/>
      <c r="X4" s="1359"/>
      <c r="Y4" s="1359"/>
    </row>
    <row r="5" spans="1:25" ht="18.75">
      <c r="A5" s="1359" t="s">
        <v>605</v>
      </c>
      <c r="B5" s="1359"/>
      <c r="C5" s="1359"/>
      <c r="D5" s="1359"/>
      <c r="E5" s="1359"/>
      <c r="F5" s="1359"/>
      <c r="G5" s="1359"/>
      <c r="H5" s="1359"/>
      <c r="I5" s="1359"/>
      <c r="J5" s="1359"/>
      <c r="K5" s="1359"/>
      <c r="L5" s="1359"/>
      <c r="M5" s="1359"/>
      <c r="N5" s="1359"/>
      <c r="O5" s="1359"/>
      <c r="P5" s="1359"/>
      <c r="Q5" s="1359"/>
      <c r="R5" s="1359"/>
      <c r="S5" s="1359"/>
      <c r="T5" s="1359"/>
      <c r="U5" s="1359"/>
      <c r="V5" s="1359"/>
      <c r="W5" s="1359"/>
      <c r="X5" s="1359"/>
      <c r="Y5" s="1359"/>
    </row>
    <row r="6" spans="1:25" ht="16.5" thickBot="1">
      <c r="A6" s="520"/>
      <c r="B6" s="520"/>
      <c r="C6" s="1452"/>
      <c r="D6" s="1452"/>
      <c r="E6" s="1452"/>
      <c r="F6" s="1452"/>
      <c r="G6" s="1452"/>
      <c r="H6" s="1452"/>
      <c r="I6" s="1452"/>
      <c r="J6" s="1452"/>
      <c r="K6" s="1452"/>
      <c r="L6" s="1452"/>
      <c r="M6" s="1452"/>
      <c r="N6" s="1452"/>
      <c r="O6" s="1452"/>
      <c r="P6" s="1452"/>
      <c r="Q6" s="1452"/>
      <c r="R6" s="1452"/>
      <c r="S6" s="1452"/>
      <c r="T6" s="1452"/>
      <c r="U6" s="1452"/>
      <c r="V6" s="1452"/>
      <c r="W6" s="1452"/>
      <c r="X6" s="1452"/>
      <c r="Y6" s="1452"/>
    </row>
    <row r="7" spans="1:27" ht="30" customHeight="1">
      <c r="A7" s="1431" t="s">
        <v>4</v>
      </c>
      <c r="B7" s="1453" t="s">
        <v>371</v>
      </c>
      <c r="C7" s="1449" t="s">
        <v>261</v>
      </c>
      <c r="D7" s="1455" t="s">
        <v>0</v>
      </c>
      <c r="E7" s="1438"/>
      <c r="F7" s="1438"/>
      <c r="G7" s="1438"/>
      <c r="H7" s="1438"/>
      <c r="I7" s="1456"/>
      <c r="J7" s="1438" t="s">
        <v>277</v>
      </c>
      <c r="K7" s="1438"/>
      <c r="L7" s="1438"/>
      <c r="M7" s="1438"/>
      <c r="N7" s="1438"/>
      <c r="O7" s="1459" t="s">
        <v>1</v>
      </c>
      <c r="P7" s="1438"/>
      <c r="Q7" s="1438"/>
      <c r="R7" s="1438"/>
      <c r="S7" s="1438"/>
      <c r="T7" s="1456"/>
      <c r="U7" s="1443" t="s">
        <v>375</v>
      </c>
      <c r="V7" s="1460" t="s">
        <v>607</v>
      </c>
      <c r="W7" s="1461"/>
      <c r="X7" s="1462" t="s">
        <v>606</v>
      </c>
      <c r="Y7" s="1462"/>
      <c r="Z7" s="1457" t="s">
        <v>46</v>
      </c>
      <c r="AA7" s="1458"/>
    </row>
    <row r="8" spans="1:27" ht="18.75" customHeight="1">
      <c r="A8" s="1432"/>
      <c r="B8" s="1454"/>
      <c r="C8" s="1442"/>
      <c r="D8" s="1447" t="s">
        <v>372</v>
      </c>
      <c r="E8" s="1433" t="s">
        <v>6</v>
      </c>
      <c r="F8" s="1434"/>
      <c r="G8" s="1434"/>
      <c r="H8" s="1434"/>
      <c r="I8" s="1435"/>
      <c r="J8" s="1450" t="s">
        <v>200</v>
      </c>
      <c r="K8" s="1445" t="s">
        <v>216</v>
      </c>
      <c r="L8" s="1447" t="s">
        <v>373</v>
      </c>
      <c r="M8" s="1447" t="s">
        <v>202</v>
      </c>
      <c r="N8" s="1439" t="s">
        <v>374</v>
      </c>
      <c r="O8" s="1441" t="s">
        <v>196</v>
      </c>
      <c r="P8" s="1433" t="s">
        <v>6</v>
      </c>
      <c r="Q8" s="1434"/>
      <c r="R8" s="1434"/>
      <c r="S8" s="1434"/>
      <c r="T8" s="1435"/>
      <c r="U8" s="1444"/>
      <c r="V8" s="1441" t="s">
        <v>0</v>
      </c>
      <c r="W8" s="1439" t="s">
        <v>376</v>
      </c>
      <c r="X8" s="1441" t="s">
        <v>0</v>
      </c>
      <c r="Y8" s="1439" t="s">
        <v>376</v>
      </c>
      <c r="Z8" s="1463" t="s">
        <v>377</v>
      </c>
      <c r="AA8" s="1436" t="s">
        <v>378</v>
      </c>
    </row>
    <row r="9" spans="1:27" ht="18.75" customHeight="1" thickBot="1">
      <c r="A9" s="1432"/>
      <c r="B9" s="1454"/>
      <c r="C9" s="1442"/>
      <c r="D9" s="1448"/>
      <c r="E9" s="933">
        <v>1</v>
      </c>
      <c r="F9" s="405">
        <v>2</v>
      </c>
      <c r="G9" s="933">
        <v>3</v>
      </c>
      <c r="H9" s="405">
        <v>4</v>
      </c>
      <c r="I9" s="942">
        <v>5</v>
      </c>
      <c r="J9" s="1451"/>
      <c r="K9" s="1446"/>
      <c r="L9" s="1448"/>
      <c r="M9" s="1448"/>
      <c r="N9" s="1440"/>
      <c r="O9" s="1442"/>
      <c r="P9" s="405">
        <v>1</v>
      </c>
      <c r="Q9" s="933">
        <v>2</v>
      </c>
      <c r="R9" s="405">
        <v>3</v>
      </c>
      <c r="S9" s="933">
        <v>4</v>
      </c>
      <c r="T9" s="943">
        <v>5</v>
      </c>
      <c r="U9" s="1444"/>
      <c r="V9" s="1442"/>
      <c r="W9" s="1440"/>
      <c r="X9" s="1442"/>
      <c r="Y9" s="1440"/>
      <c r="Z9" s="1464"/>
      <c r="AA9" s="1437"/>
    </row>
    <row r="10" spans="1:27" s="519" customFormat="1" ht="15" customHeight="1" thickBot="1">
      <c r="A10" s="572">
        <v>1</v>
      </c>
      <c r="B10" s="572">
        <v>2</v>
      </c>
      <c r="C10" s="573">
        <v>3</v>
      </c>
      <c r="D10" s="574">
        <v>4</v>
      </c>
      <c r="E10" s="575">
        <v>5</v>
      </c>
      <c r="F10" s="574">
        <v>6</v>
      </c>
      <c r="G10" s="575">
        <v>7</v>
      </c>
      <c r="H10" s="574">
        <v>8</v>
      </c>
      <c r="I10" s="576">
        <v>9</v>
      </c>
      <c r="J10" s="577">
        <v>10</v>
      </c>
      <c r="K10" s="575">
        <v>11</v>
      </c>
      <c r="L10" s="574">
        <v>12</v>
      </c>
      <c r="M10" s="575">
        <v>13</v>
      </c>
      <c r="N10" s="574">
        <v>14</v>
      </c>
      <c r="O10" s="573">
        <v>15</v>
      </c>
      <c r="P10" s="574">
        <v>16</v>
      </c>
      <c r="Q10" s="575">
        <v>17</v>
      </c>
      <c r="R10" s="574">
        <v>18</v>
      </c>
      <c r="S10" s="575">
        <v>19</v>
      </c>
      <c r="T10" s="576">
        <v>20</v>
      </c>
      <c r="U10" s="577">
        <v>21</v>
      </c>
      <c r="V10" s="572">
        <v>22</v>
      </c>
      <c r="W10" s="576">
        <v>23</v>
      </c>
      <c r="X10" s="577">
        <v>24</v>
      </c>
      <c r="Y10" s="574">
        <v>25</v>
      </c>
      <c r="Z10" s="572">
        <v>26</v>
      </c>
      <c r="AA10" s="578">
        <v>27</v>
      </c>
    </row>
    <row r="11" spans="1:27" ht="21.75" customHeight="1" thickBot="1">
      <c r="A11" s="948" t="s">
        <v>592</v>
      </c>
      <c r="B11" s="1124"/>
      <c r="C11" s="1118">
        <f>IF(D11&lt;18,3,IF(D11&lt;=27,2,IF(D11&gt;=28,1)))</f>
        <v>3</v>
      </c>
      <c r="D11" s="1117">
        <f>SUM(E11:I11)</f>
        <v>0.0001</v>
      </c>
      <c r="E11" s="1126">
        <v>0.0001</v>
      </c>
      <c r="F11" s="1127"/>
      <c r="G11" s="1126"/>
      <c r="H11" s="1127"/>
      <c r="I11" s="1128"/>
      <c r="J11" s="1127"/>
      <c r="K11" s="1126"/>
      <c r="L11" s="1127"/>
      <c r="M11" s="1126"/>
      <c r="N11" s="1127"/>
      <c r="O11" s="1120">
        <f>SUM(P11:T11)</f>
        <v>0</v>
      </c>
      <c r="P11" s="1127"/>
      <c r="Q11" s="1126"/>
      <c r="R11" s="1127"/>
      <c r="S11" s="1126"/>
      <c r="T11" s="1132"/>
      <c r="U11" s="1122">
        <f>ROUND(O11/D11,0)</f>
        <v>0</v>
      </c>
      <c r="V11" s="1134"/>
      <c r="W11" s="1128"/>
      <c r="X11" s="1127"/>
      <c r="Y11" s="1135"/>
      <c r="Z11" s="1136"/>
      <c r="AA11" s="1128"/>
    </row>
    <row r="12" spans="1:27" ht="21.75" customHeight="1" thickBot="1">
      <c r="A12" s="937" t="s">
        <v>598</v>
      </c>
      <c r="B12" s="1125"/>
      <c r="C12" s="1118">
        <f>IF(D12&lt;18,3,IF(D12&lt;=27,2,IF(D12&gt;=28,1)))</f>
        <v>3</v>
      </c>
      <c r="D12" s="1119">
        <f>SUM(E12:I12)</f>
        <v>1E-05</v>
      </c>
      <c r="E12" s="1129">
        <v>1E-05</v>
      </c>
      <c r="F12" s="1130"/>
      <c r="G12" s="1129"/>
      <c r="H12" s="1130"/>
      <c r="I12" s="1131"/>
      <c r="J12" s="1130"/>
      <c r="K12" s="1129"/>
      <c r="L12" s="1130"/>
      <c r="M12" s="1129"/>
      <c r="N12" s="1130"/>
      <c r="O12" s="1121">
        <f>SUM(P12:T12)</f>
        <v>0</v>
      </c>
      <c r="P12" s="1130"/>
      <c r="Q12" s="1129"/>
      <c r="R12" s="1130"/>
      <c r="S12" s="1129"/>
      <c r="T12" s="1133"/>
      <c r="U12" s="1122">
        <f>ROUND(O12/D12,0)</f>
        <v>0</v>
      </c>
      <c r="V12" s="1137"/>
      <c r="W12" s="1131"/>
      <c r="X12" s="1130"/>
      <c r="Y12" s="1138"/>
      <c r="Z12" s="1139"/>
      <c r="AA12" s="1131"/>
    </row>
    <row r="13" spans="1:27" ht="21.75" customHeight="1" thickBot="1">
      <c r="A13" s="1379" t="s">
        <v>263</v>
      </c>
      <c r="B13" s="1380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1380"/>
      <c r="Y13" s="1380"/>
      <c r="Z13" s="1380"/>
      <c r="AA13" s="1381"/>
    </row>
    <row r="14" spans="1:27" ht="21.75" customHeight="1">
      <c r="A14" s="556" t="s">
        <v>281</v>
      </c>
      <c r="B14" s="1140"/>
      <c r="C14" s="1141"/>
      <c r="D14" s="1123"/>
      <c r="E14" s="1144"/>
      <c r="F14" s="1145"/>
      <c r="G14" s="1144"/>
      <c r="H14" s="1145"/>
      <c r="I14" s="1146"/>
      <c r="J14" s="1145"/>
      <c r="K14" s="1144"/>
      <c r="L14" s="1145"/>
      <c r="M14" s="1144"/>
      <c r="N14" s="1145"/>
      <c r="O14" s="1118"/>
      <c r="P14" s="1145"/>
      <c r="Q14" s="1144"/>
      <c r="R14" s="1145"/>
      <c r="S14" s="1144"/>
      <c r="T14" s="1147"/>
      <c r="U14" s="1148"/>
      <c r="V14" s="1149"/>
      <c r="W14" s="1146"/>
      <c r="X14" s="1145"/>
      <c r="Y14" s="1150"/>
      <c r="Z14" s="1151"/>
      <c r="AA14" s="1146"/>
    </row>
    <row r="15" spans="1:27" ht="21.75" customHeight="1" thickBot="1">
      <c r="A15" s="543" t="s">
        <v>264</v>
      </c>
      <c r="B15" s="1142"/>
      <c r="C15" s="1143"/>
      <c r="D15" s="1123"/>
      <c r="E15" s="1129"/>
      <c r="F15" s="1130"/>
      <c r="G15" s="1129"/>
      <c r="H15" s="1130"/>
      <c r="I15" s="1131"/>
      <c r="J15" s="1130"/>
      <c r="K15" s="1129"/>
      <c r="L15" s="1130"/>
      <c r="M15" s="1129"/>
      <c r="N15" s="1130"/>
      <c r="O15" s="1118"/>
      <c r="P15" s="1130"/>
      <c r="Q15" s="1129"/>
      <c r="R15" s="1130"/>
      <c r="S15" s="1129"/>
      <c r="T15" s="1133"/>
      <c r="U15" s="1152"/>
      <c r="V15" s="1137"/>
      <c r="W15" s="1131"/>
      <c r="X15" s="1130"/>
      <c r="Y15" s="1138"/>
      <c r="Z15" s="1139"/>
      <c r="AA15" s="1131"/>
    </row>
    <row r="17" spans="2:25" ht="15.75">
      <c r="B17" s="519"/>
      <c r="Q17" s="525"/>
      <c r="R17" s="525"/>
      <c r="S17" s="525"/>
      <c r="T17" s="525"/>
      <c r="U17" s="525"/>
      <c r="V17" s="524" t="str">
        <f ca="1">'Thong tin don vi'!E6&amp;", ngày "&amp;DAY(NOW())&amp;" tháng "&amp;MONTH(NOW())&amp;" năm "&amp;YEAR(NOW())</f>
        <v>Bình Hòa, ngày 12 tháng 3 năm 2018</v>
      </c>
      <c r="W17" s="525"/>
      <c r="X17" s="525"/>
      <c r="Y17" s="525"/>
    </row>
    <row r="18" spans="2:25" ht="16.5">
      <c r="B18" s="1049" t="s">
        <v>587</v>
      </c>
      <c r="Q18" s="3"/>
      <c r="R18" s="3"/>
      <c r="S18" s="3"/>
      <c r="T18" s="3"/>
      <c r="U18" s="3"/>
      <c r="V18" s="1034" t="s">
        <v>588</v>
      </c>
      <c r="W18" s="3"/>
      <c r="X18" s="3"/>
      <c r="Y18" s="3"/>
    </row>
    <row r="19" spans="17:25" ht="15.75">
      <c r="Q19" s="525"/>
      <c r="R19" s="525"/>
      <c r="S19" s="525"/>
      <c r="T19" s="525"/>
      <c r="U19" s="525"/>
      <c r="V19" s="525"/>
      <c r="W19" s="525"/>
      <c r="X19" s="525"/>
      <c r="Y19" s="525"/>
    </row>
    <row r="23" spans="2:22" ht="15.75">
      <c r="B23" s="386" t="str">
        <f>IF('Thong tin don vi'!E10="","",'Thong tin don vi'!E10)</f>
        <v>B</v>
      </c>
      <c r="V23" s="386" t="str">
        <f>IF('Thong tin don vi'!E8="","",'Thong tin don vi'!E8)</f>
        <v>A</v>
      </c>
    </row>
  </sheetData>
  <sheetProtection/>
  <mergeCells count="30">
    <mergeCell ref="Z7:AA7"/>
    <mergeCell ref="O7:T7"/>
    <mergeCell ref="V7:W7"/>
    <mergeCell ref="X7:Y7"/>
    <mergeCell ref="A13:AA13"/>
    <mergeCell ref="V8:V9"/>
    <mergeCell ref="W8:W9"/>
    <mergeCell ref="X8:X9"/>
    <mergeCell ref="Y8:Y9"/>
    <mergeCell ref="Z8:Z9"/>
    <mergeCell ref="C7:C9"/>
    <mergeCell ref="D8:D9"/>
    <mergeCell ref="J8:J9"/>
    <mergeCell ref="X1:Y1"/>
    <mergeCell ref="A4:Y4"/>
    <mergeCell ref="A5:Y5"/>
    <mergeCell ref="C6:Y6"/>
    <mergeCell ref="A7:A9"/>
    <mergeCell ref="B7:B9"/>
    <mergeCell ref="D7:I7"/>
    <mergeCell ref="E8:I8"/>
    <mergeCell ref="P8:T8"/>
    <mergeCell ref="AA8:AA9"/>
    <mergeCell ref="J7:N7"/>
    <mergeCell ref="N8:N9"/>
    <mergeCell ref="O8:O9"/>
    <mergeCell ref="U7:U9"/>
    <mergeCell ref="K8:K9"/>
    <mergeCell ref="L8:L9"/>
    <mergeCell ref="M8:M9"/>
  </mergeCells>
  <printOptions/>
  <pageMargins left="0.29" right="0.2" top="0.53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2"/>
  <sheetViews>
    <sheetView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2.8515625" style="315" customWidth="1"/>
    <col min="2" max="2" width="25.57421875" style="314" bestFit="1" customWidth="1"/>
    <col min="3" max="3" width="5.8515625" style="316" customWidth="1"/>
    <col min="4" max="6" width="5.8515625" style="314" customWidth="1"/>
    <col min="7" max="7" width="6.8515625" style="316" customWidth="1"/>
    <col min="8" max="9" width="5.8515625" style="314" customWidth="1"/>
    <col min="10" max="10" width="6.8515625" style="316" customWidth="1"/>
    <col min="11" max="12" width="5.8515625" style="314" customWidth="1"/>
    <col min="13" max="13" width="6.8515625" style="314" customWidth="1"/>
    <col min="14" max="14" width="6.421875" style="316" customWidth="1"/>
    <col min="15" max="15" width="5.8515625" style="316" customWidth="1"/>
    <col min="16" max="16" width="5.8515625" style="314" customWidth="1"/>
    <col min="17" max="17" width="6.7109375" style="314" customWidth="1"/>
    <col min="18" max="20" width="5.8515625" style="314" customWidth="1"/>
    <col min="21" max="16384" width="9.140625" style="314" customWidth="1"/>
  </cols>
  <sheetData>
    <row r="1" spans="1:20" ht="15.75">
      <c r="A1" s="3"/>
      <c r="B1" s="3"/>
      <c r="C1" s="501" t="str">
        <f>1a!E1</f>
        <v>PHÒNG GDĐT THỊ XÃ THUẬN AN</v>
      </c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1414" t="s">
        <v>287</v>
      </c>
      <c r="R1" s="1414"/>
      <c r="S1" s="2"/>
      <c r="T1" s="2"/>
    </row>
    <row r="2" spans="1:20" ht="16.5">
      <c r="A2" s="3"/>
      <c r="B2" s="3"/>
      <c r="C2" s="501" t="str">
        <f>1a!E2</f>
        <v>TRƯỜNG TRUNG HỌC CƠ SỞ NGUYỄN TRUNG TRỰC</v>
      </c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17"/>
      <c r="Q2" s="2"/>
      <c r="R2" s="2"/>
      <c r="S2" s="2"/>
      <c r="T2" s="2"/>
    </row>
    <row r="3" spans="1:20" ht="15.75" customHeight="1">
      <c r="A3" s="501"/>
      <c r="B3" s="501"/>
      <c r="C3" s="501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17"/>
      <c r="Q3" s="2"/>
      <c r="R3" s="2"/>
      <c r="S3" s="2"/>
      <c r="T3" s="2"/>
    </row>
    <row r="4" spans="1:20" ht="19.5" customHeight="1">
      <c r="A4" s="3"/>
      <c r="B4" s="1417" t="s">
        <v>608</v>
      </c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  <c r="N4" s="1417"/>
      <c r="O4" s="1417"/>
      <c r="P4" s="1417"/>
      <c r="Q4" s="1417"/>
      <c r="R4" s="1417"/>
      <c r="S4" s="1417"/>
      <c r="T4" s="1417"/>
    </row>
    <row r="5" ht="11.25" customHeight="1" thickBot="1"/>
    <row r="6" spans="1:20" s="2" customFormat="1" ht="27.75" customHeight="1">
      <c r="A6" s="1396" t="s">
        <v>53</v>
      </c>
      <c r="B6" s="1398" t="s">
        <v>47</v>
      </c>
      <c r="C6" s="1411" t="s">
        <v>600</v>
      </c>
      <c r="D6" s="1412"/>
      <c r="E6" s="1412"/>
      <c r="F6" s="1413"/>
      <c r="G6" s="1413"/>
      <c r="H6" s="1418" t="s">
        <v>601</v>
      </c>
      <c r="I6" s="1412"/>
      <c r="J6" s="1419"/>
      <c r="K6" s="1418" t="s">
        <v>48</v>
      </c>
      <c r="L6" s="1412"/>
      <c r="M6" s="1412"/>
      <c r="N6" s="1419"/>
      <c r="O6" s="1420" t="s">
        <v>14</v>
      </c>
      <c r="P6" s="1412"/>
      <c r="Q6" s="1412"/>
      <c r="R6" s="1412"/>
      <c r="S6" s="1413"/>
      <c r="T6" s="1419"/>
    </row>
    <row r="7" spans="1:20" s="2" customFormat="1" ht="27" customHeight="1">
      <c r="A7" s="1397"/>
      <c r="B7" s="1399"/>
      <c r="C7" s="1401" t="s">
        <v>49</v>
      </c>
      <c r="D7" s="1403" t="s">
        <v>50</v>
      </c>
      <c r="E7" s="1403" t="s">
        <v>188</v>
      </c>
      <c r="F7" s="1408" t="s">
        <v>168</v>
      </c>
      <c r="G7" s="1409"/>
      <c r="H7" s="1405" t="s">
        <v>49</v>
      </c>
      <c r="I7" s="1403" t="s">
        <v>50</v>
      </c>
      <c r="J7" s="1415" t="s">
        <v>168</v>
      </c>
      <c r="K7" s="1405" t="s">
        <v>82</v>
      </c>
      <c r="L7" s="1422"/>
      <c r="M7" s="1422"/>
      <c r="N7" s="1415" t="s">
        <v>83</v>
      </c>
      <c r="O7" s="1405" t="s">
        <v>49</v>
      </c>
      <c r="P7" s="1403" t="s">
        <v>51</v>
      </c>
      <c r="Q7" s="1403"/>
      <c r="R7" s="1403" t="s">
        <v>188</v>
      </c>
      <c r="S7" s="1408" t="s">
        <v>168</v>
      </c>
      <c r="T7" s="1409"/>
    </row>
    <row r="8" spans="1:20" s="2" customFormat="1" ht="28.5" customHeight="1" thickBot="1">
      <c r="A8" s="1397"/>
      <c r="B8" s="1400"/>
      <c r="C8" s="1402"/>
      <c r="D8" s="1404"/>
      <c r="E8" s="1404"/>
      <c r="F8" s="198" t="s">
        <v>586</v>
      </c>
      <c r="G8" s="299" t="s">
        <v>52</v>
      </c>
      <c r="H8" s="1406"/>
      <c r="I8" s="1404"/>
      <c r="J8" s="1416"/>
      <c r="K8" s="291" t="s">
        <v>49</v>
      </c>
      <c r="L8" s="198" t="s">
        <v>50</v>
      </c>
      <c r="M8" s="198" t="s">
        <v>169</v>
      </c>
      <c r="N8" s="1421"/>
      <c r="O8" s="1407"/>
      <c r="P8" s="16" t="s">
        <v>49</v>
      </c>
      <c r="Q8" s="16" t="s">
        <v>192</v>
      </c>
      <c r="R8" s="1410"/>
      <c r="S8" s="198" t="s">
        <v>586</v>
      </c>
      <c r="T8" s="368" t="s">
        <v>52</v>
      </c>
    </row>
    <row r="9" spans="1:20" s="35" customFormat="1" ht="12" thickBot="1">
      <c r="A9" s="22">
        <v>1</v>
      </c>
      <c r="B9" s="22">
        <v>2</v>
      </c>
      <c r="C9" s="25">
        <v>3</v>
      </c>
      <c r="D9" s="24">
        <v>4</v>
      </c>
      <c r="E9" s="25">
        <v>5</v>
      </c>
      <c r="F9" s="24">
        <v>6</v>
      </c>
      <c r="G9" s="28">
        <v>7</v>
      </c>
      <c r="H9" s="23">
        <v>8</v>
      </c>
      <c r="I9" s="24">
        <v>9</v>
      </c>
      <c r="J9" s="212">
        <v>10</v>
      </c>
      <c r="K9" s="27">
        <v>11</v>
      </c>
      <c r="L9" s="25">
        <v>12</v>
      </c>
      <c r="M9" s="24">
        <v>13</v>
      </c>
      <c r="N9" s="25">
        <v>14</v>
      </c>
      <c r="O9" s="169">
        <v>15</v>
      </c>
      <c r="P9" s="25">
        <v>16</v>
      </c>
      <c r="Q9" s="24">
        <v>17</v>
      </c>
      <c r="R9" s="25">
        <v>18</v>
      </c>
      <c r="S9" s="24">
        <v>19</v>
      </c>
      <c r="T9" s="26">
        <v>20</v>
      </c>
    </row>
    <row r="10" spans="1:20" s="326" customFormat="1" ht="13.5" customHeight="1" thickBot="1">
      <c r="A10" s="15">
        <v>1</v>
      </c>
      <c r="B10" s="14" t="s">
        <v>15</v>
      </c>
      <c r="C10" s="1066">
        <f>SUM(C11:C24)</f>
        <v>0</v>
      </c>
      <c r="D10" s="1067">
        <f aca="true" t="shared" si="0" ref="D10:T10">SUM(D11:D24)</f>
        <v>0</v>
      </c>
      <c r="E10" s="1068">
        <f t="shared" si="0"/>
        <v>0</v>
      </c>
      <c r="F10" s="1067">
        <f t="shared" si="0"/>
        <v>0</v>
      </c>
      <c r="G10" s="1069">
        <f t="shared" si="0"/>
        <v>0</v>
      </c>
      <c r="H10" s="1066">
        <f t="shared" si="0"/>
        <v>0</v>
      </c>
      <c r="I10" s="1067">
        <f t="shared" si="0"/>
        <v>0</v>
      </c>
      <c r="J10" s="1070">
        <f t="shared" si="0"/>
        <v>0</v>
      </c>
      <c r="K10" s="1071">
        <f t="shared" si="0"/>
        <v>0</v>
      </c>
      <c r="L10" s="1072">
        <f t="shared" si="0"/>
        <v>0</v>
      </c>
      <c r="M10" s="1067">
        <f t="shared" si="0"/>
        <v>0</v>
      </c>
      <c r="N10" s="1070">
        <f t="shared" si="0"/>
        <v>0</v>
      </c>
      <c r="O10" s="1071">
        <f t="shared" si="0"/>
        <v>0</v>
      </c>
      <c r="P10" s="1068">
        <f t="shared" si="0"/>
        <v>0</v>
      </c>
      <c r="Q10" s="1072">
        <f t="shared" si="0"/>
        <v>0</v>
      </c>
      <c r="R10" s="1067">
        <f t="shared" si="0"/>
        <v>0</v>
      </c>
      <c r="S10" s="1067">
        <f t="shared" si="0"/>
        <v>0</v>
      </c>
      <c r="T10" s="1069">
        <f t="shared" si="0"/>
        <v>0</v>
      </c>
    </row>
    <row r="11" spans="1:20" s="327" customFormat="1" ht="15" customHeight="1">
      <c r="A11" s="51"/>
      <c r="B11" s="8" t="s">
        <v>16</v>
      </c>
      <c r="C11" s="1073">
        <f>SUM(D11:G11)</f>
        <v>0</v>
      </c>
      <c r="D11" s="1175"/>
      <c r="E11" s="1165"/>
      <c r="F11" s="1166"/>
      <c r="G11" s="1167"/>
      <c r="H11" s="1155">
        <f>SUM(I11:J11)</f>
        <v>0</v>
      </c>
      <c r="I11" s="1175"/>
      <c r="J11" s="1171"/>
      <c r="K11" s="1162">
        <f>SUM(L11:M11)</f>
        <v>0</v>
      </c>
      <c r="L11" s="1179"/>
      <c r="M11" s="1166"/>
      <c r="N11" s="1165"/>
      <c r="O11" s="1164">
        <f>SUM(R11:T11)+P11</f>
        <v>0</v>
      </c>
      <c r="P11" s="1179"/>
      <c r="Q11" s="1175"/>
      <c r="R11" s="1179"/>
      <c r="S11" s="1166"/>
      <c r="T11" s="1174"/>
    </row>
    <row r="12" spans="1:20" s="327" customFormat="1" ht="15" customHeight="1">
      <c r="A12" s="328"/>
      <c r="B12" s="359" t="s">
        <v>17</v>
      </c>
      <c r="C12" s="1153">
        <f aca="true" t="shared" si="1" ref="C12:C24">SUM(D12:G12)</f>
        <v>0</v>
      </c>
      <c r="D12" s="1176"/>
      <c r="E12" s="1168"/>
      <c r="F12" s="1169"/>
      <c r="G12" s="1170"/>
      <c r="H12" s="1153">
        <f aca="true" t="shared" si="2" ref="H12:H24">SUM(I12:J12)</f>
        <v>0</v>
      </c>
      <c r="I12" s="1176"/>
      <c r="J12" s="1168"/>
      <c r="K12" s="1163">
        <f aca="true" t="shared" si="3" ref="K12:K24">SUM(L12:M12)</f>
        <v>0</v>
      </c>
      <c r="L12" s="1177"/>
      <c r="M12" s="1169"/>
      <c r="N12" s="1172"/>
      <c r="O12" s="1163">
        <f aca="true" t="shared" si="4" ref="O12:O24">SUM(R12:T12)+P12</f>
        <v>0</v>
      </c>
      <c r="P12" s="1177"/>
      <c r="Q12" s="1176"/>
      <c r="R12" s="1176"/>
      <c r="S12" s="1168"/>
      <c r="T12" s="1173"/>
    </row>
    <row r="13" spans="1:20" s="327" customFormat="1" ht="15" customHeight="1">
      <c r="A13" s="328"/>
      <c r="B13" s="359" t="s">
        <v>19</v>
      </c>
      <c r="C13" s="1153">
        <f t="shared" si="1"/>
        <v>0</v>
      </c>
      <c r="D13" s="1176"/>
      <c r="E13" s="1177"/>
      <c r="F13" s="1169"/>
      <c r="G13" s="1170"/>
      <c r="H13" s="1153">
        <f t="shared" si="2"/>
        <v>0</v>
      </c>
      <c r="I13" s="1176"/>
      <c r="J13" s="1168"/>
      <c r="K13" s="1163">
        <f t="shared" si="3"/>
        <v>0</v>
      </c>
      <c r="L13" s="1177"/>
      <c r="M13" s="1169"/>
      <c r="N13" s="1172"/>
      <c r="O13" s="1163">
        <f t="shared" si="4"/>
        <v>0</v>
      </c>
      <c r="P13" s="1177"/>
      <c r="Q13" s="1176"/>
      <c r="R13" s="1176"/>
      <c r="S13" s="1168"/>
      <c r="T13" s="1173"/>
    </row>
    <row r="14" spans="1:20" s="327" customFormat="1" ht="15" customHeight="1">
      <c r="A14" s="328"/>
      <c r="B14" s="359" t="s">
        <v>20</v>
      </c>
      <c r="C14" s="1153">
        <f t="shared" si="1"/>
        <v>0</v>
      </c>
      <c r="D14" s="1176"/>
      <c r="E14" s="1177"/>
      <c r="F14" s="1169"/>
      <c r="G14" s="1170"/>
      <c r="H14" s="1153">
        <f t="shared" si="2"/>
        <v>0</v>
      </c>
      <c r="I14" s="1176"/>
      <c r="J14" s="1168"/>
      <c r="K14" s="1163">
        <f t="shared" si="3"/>
        <v>0</v>
      </c>
      <c r="L14" s="1177"/>
      <c r="M14" s="1169"/>
      <c r="N14" s="1172"/>
      <c r="O14" s="1163">
        <f t="shared" si="4"/>
        <v>0</v>
      </c>
      <c r="P14" s="1177"/>
      <c r="Q14" s="1176"/>
      <c r="R14" s="1176"/>
      <c r="S14" s="1168"/>
      <c r="T14" s="1173"/>
    </row>
    <row r="15" spans="1:20" s="327" customFormat="1" ht="15" customHeight="1">
      <c r="A15" s="328"/>
      <c r="B15" s="359" t="s">
        <v>43</v>
      </c>
      <c r="C15" s="1153">
        <f t="shared" si="1"/>
        <v>0</v>
      </c>
      <c r="D15" s="1176"/>
      <c r="E15" s="1177"/>
      <c r="F15" s="1169"/>
      <c r="G15" s="1170"/>
      <c r="H15" s="1153">
        <f t="shared" si="2"/>
        <v>0</v>
      </c>
      <c r="I15" s="1176"/>
      <c r="J15" s="1168"/>
      <c r="K15" s="1163">
        <f t="shared" si="3"/>
        <v>0</v>
      </c>
      <c r="L15" s="1177"/>
      <c r="M15" s="1169"/>
      <c r="N15" s="1172"/>
      <c r="O15" s="1163">
        <f t="shared" si="4"/>
        <v>0</v>
      </c>
      <c r="P15" s="1177"/>
      <c r="Q15" s="1176"/>
      <c r="R15" s="1176"/>
      <c r="S15" s="1168"/>
      <c r="T15" s="1173"/>
    </row>
    <row r="16" spans="1:20" s="327" customFormat="1" ht="15" customHeight="1">
      <c r="A16" s="328"/>
      <c r="B16" s="359" t="s">
        <v>21</v>
      </c>
      <c r="C16" s="1153">
        <f t="shared" si="1"/>
        <v>0</v>
      </c>
      <c r="D16" s="1327"/>
      <c r="E16" s="1328"/>
      <c r="F16" s="1329"/>
      <c r="G16" s="1330"/>
      <c r="H16" s="1153">
        <f t="shared" si="2"/>
        <v>0</v>
      </c>
      <c r="I16" s="1327"/>
      <c r="J16" s="1331"/>
      <c r="K16" s="1163">
        <f t="shared" si="3"/>
        <v>0</v>
      </c>
      <c r="L16" s="1328"/>
      <c r="M16" s="1329"/>
      <c r="N16" s="1180"/>
      <c r="O16" s="1163">
        <f t="shared" si="4"/>
        <v>0</v>
      </c>
      <c r="P16" s="1328"/>
      <c r="Q16" s="1327"/>
      <c r="R16" s="1327"/>
      <c r="S16" s="1331"/>
      <c r="T16" s="1332"/>
    </row>
    <row r="17" spans="1:20" s="327" customFormat="1" ht="15" customHeight="1">
      <c r="A17" s="328"/>
      <c r="B17" s="359" t="s">
        <v>18</v>
      </c>
      <c r="C17" s="1153">
        <f t="shared" si="1"/>
        <v>0</v>
      </c>
      <c r="D17" s="1176"/>
      <c r="E17" s="1177"/>
      <c r="F17" s="1169"/>
      <c r="G17" s="1170"/>
      <c r="H17" s="1153">
        <f t="shared" si="2"/>
        <v>0</v>
      </c>
      <c r="I17" s="1176"/>
      <c r="J17" s="1168"/>
      <c r="K17" s="1163">
        <f t="shared" si="3"/>
        <v>0</v>
      </c>
      <c r="L17" s="1177"/>
      <c r="M17" s="1169"/>
      <c r="N17" s="1172"/>
      <c r="O17" s="1163">
        <f t="shared" si="4"/>
        <v>0</v>
      </c>
      <c r="P17" s="1177"/>
      <c r="Q17" s="1176"/>
      <c r="R17" s="1176"/>
      <c r="S17" s="1168"/>
      <c r="T17" s="1173"/>
    </row>
    <row r="18" spans="1:20" s="327" customFormat="1" ht="15" customHeight="1">
      <c r="A18" s="328"/>
      <c r="B18" s="359" t="s">
        <v>44</v>
      </c>
      <c r="C18" s="1153">
        <f t="shared" si="1"/>
        <v>0</v>
      </c>
      <c r="D18" s="1176"/>
      <c r="E18" s="1177"/>
      <c r="F18" s="1169"/>
      <c r="G18" s="1170"/>
      <c r="H18" s="1153">
        <f t="shared" si="2"/>
        <v>0</v>
      </c>
      <c r="I18" s="1176"/>
      <c r="J18" s="1168"/>
      <c r="K18" s="1163">
        <f t="shared" si="3"/>
        <v>0</v>
      </c>
      <c r="L18" s="1177"/>
      <c r="M18" s="1169"/>
      <c r="N18" s="1172"/>
      <c r="O18" s="1163">
        <f t="shared" si="4"/>
        <v>0</v>
      </c>
      <c r="P18" s="1177"/>
      <c r="Q18" s="1176"/>
      <c r="R18" s="1176"/>
      <c r="S18" s="1168"/>
      <c r="T18" s="1173"/>
    </row>
    <row r="19" spans="1:20" s="327" customFormat="1" ht="15" customHeight="1">
      <c r="A19" s="328"/>
      <c r="B19" s="359" t="s">
        <v>22</v>
      </c>
      <c r="C19" s="1153">
        <f t="shared" si="1"/>
        <v>0</v>
      </c>
      <c r="D19" s="1169"/>
      <c r="E19" s="1168"/>
      <c r="F19" s="1176"/>
      <c r="G19" s="1178"/>
      <c r="H19" s="1153">
        <f t="shared" si="2"/>
        <v>0</v>
      </c>
      <c r="I19" s="1169"/>
      <c r="J19" s="1177"/>
      <c r="K19" s="1163">
        <f t="shared" si="3"/>
        <v>0</v>
      </c>
      <c r="L19" s="1168"/>
      <c r="M19" s="1176"/>
      <c r="N19" s="1180"/>
      <c r="O19" s="1163">
        <f t="shared" si="4"/>
        <v>0</v>
      </c>
      <c r="P19" s="1168"/>
      <c r="Q19" s="1169"/>
      <c r="R19" s="1169"/>
      <c r="S19" s="1177"/>
      <c r="T19" s="1181"/>
    </row>
    <row r="20" spans="1:20" s="327" customFormat="1" ht="15" customHeight="1">
      <c r="A20" s="328"/>
      <c r="B20" s="359" t="s">
        <v>23</v>
      </c>
      <c r="C20" s="1153">
        <f t="shared" si="1"/>
        <v>0</v>
      </c>
      <c r="D20" s="1169"/>
      <c r="E20" s="1168"/>
      <c r="F20" s="1176"/>
      <c r="G20" s="1178"/>
      <c r="H20" s="1153">
        <f t="shared" si="2"/>
        <v>0</v>
      </c>
      <c r="I20" s="1169"/>
      <c r="J20" s="1177"/>
      <c r="K20" s="1163">
        <f t="shared" si="3"/>
        <v>0</v>
      </c>
      <c r="L20" s="1168"/>
      <c r="M20" s="1176"/>
      <c r="N20" s="1180"/>
      <c r="O20" s="1163">
        <f t="shared" si="4"/>
        <v>0</v>
      </c>
      <c r="P20" s="1168"/>
      <c r="Q20" s="1169"/>
      <c r="R20" s="1169"/>
      <c r="S20" s="1177"/>
      <c r="T20" s="1181"/>
    </row>
    <row r="21" spans="1:20" s="327" customFormat="1" ht="15" customHeight="1">
      <c r="A21" s="336"/>
      <c r="B21" s="359" t="s">
        <v>152</v>
      </c>
      <c r="C21" s="1153">
        <f t="shared" si="1"/>
        <v>0</v>
      </c>
      <c r="D21" s="1176"/>
      <c r="E21" s="1177"/>
      <c r="F21" s="1169"/>
      <c r="G21" s="1170"/>
      <c r="H21" s="1153">
        <f t="shared" si="2"/>
        <v>0</v>
      </c>
      <c r="I21" s="1176"/>
      <c r="J21" s="1168"/>
      <c r="K21" s="1163">
        <f t="shared" si="3"/>
        <v>0</v>
      </c>
      <c r="L21" s="1177"/>
      <c r="M21" s="1169"/>
      <c r="N21" s="1172"/>
      <c r="O21" s="1163">
        <f t="shared" si="4"/>
        <v>0</v>
      </c>
      <c r="P21" s="1177"/>
      <c r="Q21" s="1176"/>
      <c r="R21" s="1176"/>
      <c r="S21" s="1168"/>
      <c r="T21" s="1173"/>
    </row>
    <row r="22" spans="1:20" s="327" customFormat="1" ht="15" customHeight="1">
      <c r="A22" s="336"/>
      <c r="B22" s="361" t="s">
        <v>190</v>
      </c>
      <c r="C22" s="1153">
        <f>SUM(D22:G22)</f>
        <v>0</v>
      </c>
      <c r="D22" s="1176"/>
      <c r="E22" s="1177"/>
      <c r="F22" s="1169"/>
      <c r="G22" s="1170"/>
      <c r="H22" s="1153">
        <f>SUM(I22:J22)</f>
        <v>0</v>
      </c>
      <c r="I22" s="1176"/>
      <c r="J22" s="1168"/>
      <c r="K22" s="1163">
        <f>SUM(L22:M22)</f>
        <v>0</v>
      </c>
      <c r="L22" s="1177"/>
      <c r="M22" s="1169"/>
      <c r="N22" s="1172"/>
      <c r="O22" s="1163">
        <f>SUM(R22:T22)+P22</f>
        <v>0</v>
      </c>
      <c r="P22" s="1177"/>
      <c r="Q22" s="1176"/>
      <c r="R22" s="1176"/>
      <c r="S22" s="1168"/>
      <c r="T22" s="1173"/>
    </row>
    <row r="23" spans="1:20" s="327" customFormat="1" ht="15" customHeight="1">
      <c r="A23" s="336"/>
      <c r="B23" s="359" t="s">
        <v>198</v>
      </c>
      <c r="C23" s="1153">
        <f t="shared" si="1"/>
        <v>0</v>
      </c>
      <c r="D23" s="1176"/>
      <c r="E23" s="1177"/>
      <c r="F23" s="1169"/>
      <c r="G23" s="1170"/>
      <c r="H23" s="1153">
        <f t="shared" si="2"/>
        <v>0</v>
      </c>
      <c r="I23" s="1176"/>
      <c r="J23" s="1168"/>
      <c r="K23" s="1163">
        <f t="shared" si="3"/>
        <v>0</v>
      </c>
      <c r="L23" s="1177"/>
      <c r="M23" s="1169"/>
      <c r="N23" s="1172"/>
      <c r="O23" s="1163">
        <f t="shared" si="4"/>
        <v>0</v>
      </c>
      <c r="P23" s="1177"/>
      <c r="Q23" s="1176"/>
      <c r="R23" s="1176"/>
      <c r="S23" s="1168"/>
      <c r="T23" s="1173"/>
    </row>
    <row r="24" spans="1:20" s="327" customFormat="1" ht="15" customHeight="1" thickBot="1">
      <c r="A24" s="336"/>
      <c r="B24" s="361" t="s">
        <v>199</v>
      </c>
      <c r="C24" s="1153">
        <f t="shared" si="1"/>
        <v>0</v>
      </c>
      <c r="D24" s="1176"/>
      <c r="E24" s="1177"/>
      <c r="F24" s="1169"/>
      <c r="G24" s="1170"/>
      <c r="H24" s="1153">
        <f t="shared" si="2"/>
        <v>0</v>
      </c>
      <c r="I24" s="1176"/>
      <c r="J24" s="1168"/>
      <c r="K24" s="1163">
        <f t="shared" si="3"/>
        <v>0</v>
      </c>
      <c r="L24" s="1177"/>
      <c r="M24" s="1169"/>
      <c r="N24" s="1172"/>
      <c r="O24" s="1163">
        <f t="shared" si="4"/>
        <v>0</v>
      </c>
      <c r="P24" s="1177"/>
      <c r="Q24" s="1176"/>
      <c r="R24" s="1176"/>
      <c r="S24" s="1168"/>
      <c r="T24" s="1173"/>
    </row>
    <row r="25" spans="1:20" s="352" customFormat="1" ht="13.5" customHeight="1" thickBot="1">
      <c r="A25" s="344">
        <v>2</v>
      </c>
      <c r="B25" s="584" t="s">
        <v>24</v>
      </c>
      <c r="C25" s="1154">
        <f aca="true" t="shared" si="5" ref="C25:T25">SUM(C26:C31)</f>
        <v>0</v>
      </c>
      <c r="D25" s="1156">
        <f t="shared" si="5"/>
        <v>0</v>
      </c>
      <c r="E25" s="1156">
        <f t="shared" si="5"/>
        <v>0</v>
      </c>
      <c r="F25" s="1156">
        <f t="shared" si="5"/>
        <v>0</v>
      </c>
      <c r="G25" s="1157">
        <f t="shared" si="5"/>
        <v>0</v>
      </c>
      <c r="H25" s="1154">
        <f t="shared" si="5"/>
        <v>0</v>
      </c>
      <c r="I25" s="1156">
        <f t="shared" si="5"/>
        <v>0</v>
      </c>
      <c r="J25" s="1158">
        <f t="shared" si="5"/>
        <v>0</v>
      </c>
      <c r="K25" s="1159">
        <f t="shared" si="5"/>
        <v>0</v>
      </c>
      <c r="L25" s="1160">
        <f t="shared" si="5"/>
        <v>0</v>
      </c>
      <c r="M25" s="1156">
        <f t="shared" si="5"/>
        <v>0</v>
      </c>
      <c r="N25" s="1158">
        <f t="shared" si="5"/>
        <v>0</v>
      </c>
      <c r="O25" s="1159">
        <f t="shared" si="5"/>
        <v>0</v>
      </c>
      <c r="P25" s="1161">
        <f t="shared" si="5"/>
        <v>0</v>
      </c>
      <c r="Q25" s="1160">
        <f t="shared" si="5"/>
        <v>0</v>
      </c>
      <c r="R25" s="1156">
        <f t="shared" si="5"/>
        <v>0</v>
      </c>
      <c r="S25" s="1156">
        <f t="shared" si="5"/>
        <v>0</v>
      </c>
      <c r="T25" s="1157">
        <f t="shared" si="5"/>
        <v>0</v>
      </c>
    </row>
    <row r="26" spans="1:20" s="327" customFormat="1" ht="15.75" customHeight="1">
      <c r="A26" s="328"/>
      <c r="B26" s="585" t="s">
        <v>155</v>
      </c>
      <c r="C26" s="1153">
        <f aca="true" t="shared" si="6" ref="C26:C31">SUM(D26:G26)</f>
        <v>0</v>
      </c>
      <c r="D26" s="1176"/>
      <c r="E26" s="1177"/>
      <c r="F26" s="1169"/>
      <c r="G26" s="1170"/>
      <c r="H26" s="1153">
        <f aca="true" t="shared" si="7" ref="H26:H31">SUM(I26:J26)</f>
        <v>0</v>
      </c>
      <c r="I26" s="1176"/>
      <c r="J26" s="1168"/>
      <c r="K26" s="1163">
        <f aca="true" t="shared" si="8" ref="K26:K31">SUM(L26:M26)</f>
        <v>0</v>
      </c>
      <c r="L26" s="1177"/>
      <c r="M26" s="1169"/>
      <c r="N26" s="1172"/>
      <c r="O26" s="1163">
        <f aca="true" t="shared" si="9" ref="O26:O31">SUM(R26:T26)+P26</f>
        <v>0</v>
      </c>
      <c r="P26" s="1177"/>
      <c r="Q26" s="1176"/>
      <c r="R26" s="1176"/>
      <c r="S26" s="1168"/>
      <c r="T26" s="1173"/>
    </row>
    <row r="27" spans="1:20" s="327" customFormat="1" ht="15.75" customHeight="1">
      <c r="A27" s="328"/>
      <c r="B27" s="359" t="s">
        <v>156</v>
      </c>
      <c r="C27" s="1153">
        <f t="shared" si="6"/>
        <v>0</v>
      </c>
      <c r="D27" s="1176"/>
      <c r="E27" s="1177"/>
      <c r="F27" s="1169"/>
      <c r="G27" s="1170"/>
      <c r="H27" s="1153">
        <f t="shared" si="7"/>
        <v>0</v>
      </c>
      <c r="I27" s="1176"/>
      <c r="J27" s="1168"/>
      <c r="K27" s="1163">
        <f t="shared" si="8"/>
        <v>0</v>
      </c>
      <c r="L27" s="1177"/>
      <c r="M27" s="1169"/>
      <c r="N27" s="1172"/>
      <c r="O27" s="1163">
        <f t="shared" si="9"/>
        <v>0</v>
      </c>
      <c r="P27" s="1177"/>
      <c r="Q27" s="1176"/>
      <c r="R27" s="1176"/>
      <c r="S27" s="1168"/>
      <c r="T27" s="1173"/>
    </row>
    <row r="28" spans="1:20" s="327" customFormat="1" ht="15.75" customHeight="1">
      <c r="A28" s="328"/>
      <c r="B28" s="359" t="s">
        <v>157</v>
      </c>
      <c r="C28" s="1153">
        <f t="shared" si="6"/>
        <v>0</v>
      </c>
      <c r="D28" s="1176"/>
      <c r="E28" s="1177"/>
      <c r="F28" s="1169"/>
      <c r="G28" s="1170"/>
      <c r="H28" s="1153">
        <f t="shared" si="7"/>
        <v>0</v>
      </c>
      <c r="I28" s="1176"/>
      <c r="J28" s="1168"/>
      <c r="K28" s="1163">
        <f t="shared" si="8"/>
        <v>0</v>
      </c>
      <c r="L28" s="1177"/>
      <c r="M28" s="1169"/>
      <c r="N28" s="1172"/>
      <c r="O28" s="1163">
        <f t="shared" si="9"/>
        <v>0</v>
      </c>
      <c r="P28" s="1177"/>
      <c r="Q28" s="1176"/>
      <c r="R28" s="1176"/>
      <c r="S28" s="1168"/>
      <c r="T28" s="1173"/>
    </row>
    <row r="29" spans="1:20" s="327" customFormat="1" ht="15.75" customHeight="1">
      <c r="A29" s="328"/>
      <c r="B29" s="359" t="s">
        <v>158</v>
      </c>
      <c r="C29" s="1153">
        <f t="shared" si="6"/>
        <v>0</v>
      </c>
      <c r="D29" s="1176"/>
      <c r="E29" s="1177"/>
      <c r="F29" s="1169"/>
      <c r="G29" s="1170"/>
      <c r="H29" s="1153">
        <f t="shared" si="7"/>
        <v>0</v>
      </c>
      <c r="I29" s="1176"/>
      <c r="J29" s="1168"/>
      <c r="K29" s="1163">
        <f t="shared" si="8"/>
        <v>0</v>
      </c>
      <c r="L29" s="1177"/>
      <c r="M29" s="1169"/>
      <c r="N29" s="1172"/>
      <c r="O29" s="1163">
        <f t="shared" si="9"/>
        <v>0</v>
      </c>
      <c r="P29" s="1177"/>
      <c r="Q29" s="1176"/>
      <c r="R29" s="1176"/>
      <c r="S29" s="1168"/>
      <c r="T29" s="1173"/>
    </row>
    <row r="30" spans="1:20" s="327" customFormat="1" ht="15.75" customHeight="1">
      <c r="A30" s="353"/>
      <c r="B30" s="359" t="s">
        <v>159</v>
      </c>
      <c r="C30" s="1153">
        <f t="shared" si="6"/>
        <v>0</v>
      </c>
      <c r="D30" s="1176"/>
      <c r="E30" s="1177"/>
      <c r="F30" s="1169"/>
      <c r="G30" s="1170"/>
      <c r="H30" s="1153">
        <f t="shared" si="7"/>
        <v>0</v>
      </c>
      <c r="I30" s="1176"/>
      <c r="J30" s="1168"/>
      <c r="K30" s="1163">
        <f t="shared" si="8"/>
        <v>0</v>
      </c>
      <c r="L30" s="1177"/>
      <c r="M30" s="1169"/>
      <c r="N30" s="1172"/>
      <c r="O30" s="1163">
        <f t="shared" si="9"/>
        <v>0</v>
      </c>
      <c r="P30" s="1177"/>
      <c r="Q30" s="1176"/>
      <c r="R30" s="1176"/>
      <c r="S30" s="1168"/>
      <c r="T30" s="1173"/>
    </row>
    <row r="31" spans="1:20" s="327" customFormat="1" ht="15.75" customHeight="1" thickBot="1">
      <c r="A31" s="328"/>
      <c r="B31" s="354" t="s">
        <v>160</v>
      </c>
      <c r="C31" s="1153">
        <f t="shared" si="6"/>
        <v>0</v>
      </c>
      <c r="D31" s="1176"/>
      <c r="E31" s="1177"/>
      <c r="F31" s="1169"/>
      <c r="G31" s="1170"/>
      <c r="H31" s="1153">
        <f t="shared" si="7"/>
        <v>0</v>
      </c>
      <c r="I31" s="1176"/>
      <c r="J31" s="1168"/>
      <c r="K31" s="1163">
        <f t="shared" si="8"/>
        <v>0</v>
      </c>
      <c r="L31" s="1177"/>
      <c r="M31" s="1169"/>
      <c r="N31" s="1172"/>
      <c r="O31" s="1163">
        <f t="shared" si="9"/>
        <v>0</v>
      </c>
      <c r="P31" s="1177"/>
      <c r="Q31" s="1176"/>
      <c r="R31" s="1176"/>
      <c r="S31" s="1168"/>
      <c r="T31" s="1173"/>
    </row>
    <row r="32" spans="1:20" s="352" customFormat="1" ht="15.75" customHeight="1" thickBot="1">
      <c r="A32" s="344"/>
      <c r="B32" s="355" t="s">
        <v>54</v>
      </c>
      <c r="C32" s="1154">
        <f aca="true" t="shared" si="10" ref="C32:T32">C10+C25</f>
        <v>0</v>
      </c>
      <c r="D32" s="1156">
        <f t="shared" si="10"/>
        <v>0</v>
      </c>
      <c r="E32" s="1156">
        <f t="shared" si="10"/>
        <v>0</v>
      </c>
      <c r="F32" s="1156">
        <f t="shared" si="10"/>
        <v>0</v>
      </c>
      <c r="G32" s="1157">
        <f t="shared" si="10"/>
        <v>0</v>
      </c>
      <c r="H32" s="1154">
        <f t="shared" si="10"/>
        <v>0</v>
      </c>
      <c r="I32" s="1156">
        <f t="shared" si="10"/>
        <v>0</v>
      </c>
      <c r="J32" s="1158">
        <f t="shared" si="10"/>
        <v>0</v>
      </c>
      <c r="K32" s="1159">
        <f t="shared" si="10"/>
        <v>0</v>
      </c>
      <c r="L32" s="1160">
        <f t="shared" si="10"/>
        <v>0</v>
      </c>
      <c r="M32" s="1156">
        <f t="shared" si="10"/>
        <v>0</v>
      </c>
      <c r="N32" s="1158">
        <f t="shared" si="10"/>
        <v>0</v>
      </c>
      <c r="O32" s="1159">
        <f t="shared" si="10"/>
        <v>0</v>
      </c>
      <c r="P32" s="1161">
        <f t="shared" si="10"/>
        <v>0</v>
      </c>
      <c r="Q32" s="1160">
        <f t="shared" si="10"/>
        <v>0</v>
      </c>
      <c r="R32" s="1156">
        <f t="shared" si="10"/>
        <v>0</v>
      </c>
      <c r="S32" s="1156">
        <f t="shared" si="10"/>
        <v>0</v>
      </c>
      <c r="T32" s="1157">
        <f t="shared" si="10"/>
        <v>0</v>
      </c>
    </row>
    <row r="33" spans="1:18" s="327" customFormat="1" ht="11.25" customHeight="1">
      <c r="A33" s="356"/>
      <c r="B33" s="357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</row>
    <row r="34" spans="1:19" s="6" customFormat="1" ht="15.75">
      <c r="A34" s="5"/>
      <c r="B34" s="16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525"/>
      <c r="O34" s="525"/>
      <c r="P34" s="524" t="str">
        <f ca="1">'Thong tin don vi'!E6&amp;", ngày "&amp;DAY(NOW())&amp;" tháng "&amp;MONTH(NOW())&amp;" năm "&amp;YEAR(NOW())</f>
        <v>Bình Hòa, ngày 12 tháng 3 năm 2018</v>
      </c>
      <c r="Q34" s="525"/>
      <c r="R34" s="525"/>
      <c r="S34" s="525"/>
    </row>
    <row r="35" spans="1:19" s="6" customFormat="1" ht="16.5">
      <c r="A35" s="5"/>
      <c r="B35" s="1049" t="s">
        <v>587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3"/>
      <c r="O35" s="3"/>
      <c r="P35" s="1034" t="s">
        <v>588</v>
      </c>
      <c r="Q35" s="3"/>
      <c r="R35" s="3"/>
      <c r="S35" s="3"/>
    </row>
    <row r="36" spans="1:19" s="6" customFormat="1" ht="15.75">
      <c r="A36" s="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525"/>
      <c r="O36" s="525"/>
      <c r="P36" s="525"/>
      <c r="Q36" s="525"/>
      <c r="R36" s="525"/>
      <c r="S36" s="525"/>
    </row>
    <row r="37" spans="1:16" s="6" customFormat="1" ht="15.7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582"/>
      <c r="O37" s="582"/>
      <c r="P37" s="582"/>
    </row>
    <row r="38" spans="1:16" s="2" customFormat="1" ht="15.7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5" s="2" customFormat="1" ht="15.75">
      <c r="A39" s="1"/>
      <c r="C39" s="3"/>
      <c r="G39" s="3"/>
      <c r="J39" s="3"/>
      <c r="N39" s="3"/>
      <c r="O39" s="3"/>
    </row>
    <row r="40" spans="1:16" s="2" customFormat="1" ht="15.75">
      <c r="A40" s="1"/>
      <c r="B40" s="501" t="str">
        <f>IF('Thong tin don vi'!E10="","",'Thong tin don vi'!E10)</f>
        <v>B</v>
      </c>
      <c r="C40" s="3"/>
      <c r="G40" s="3"/>
      <c r="J40" s="3"/>
      <c r="N40" s="3"/>
      <c r="O40" s="3"/>
      <c r="P40" s="501" t="str">
        <f>IF('Thong tin don vi'!E8="","",'Thong tin don vi'!E8)</f>
        <v>A</v>
      </c>
    </row>
    <row r="41" spans="1:15" s="2" customFormat="1" ht="15.75">
      <c r="A41" s="1"/>
      <c r="C41" s="3"/>
      <c r="G41" s="3"/>
      <c r="J41" s="3"/>
      <c r="N41" s="3"/>
      <c r="O41" s="3"/>
    </row>
    <row r="42" spans="1:15" s="2" customFormat="1" ht="15.75">
      <c r="A42" s="1"/>
      <c r="C42" s="3"/>
      <c r="G42" s="3"/>
      <c r="J42" s="3"/>
      <c r="N42" s="3"/>
      <c r="O42" s="3"/>
    </row>
  </sheetData>
  <sheetProtection/>
  <mergeCells count="21">
    <mergeCell ref="A6:A8"/>
    <mergeCell ref="B6:B8"/>
    <mergeCell ref="C7:C8"/>
    <mergeCell ref="D7:D8"/>
    <mergeCell ref="O7:O8"/>
    <mergeCell ref="I7:I8"/>
    <mergeCell ref="P7:Q7"/>
    <mergeCell ref="C6:G6"/>
    <mergeCell ref="N7:N8"/>
    <mergeCell ref="H6:J6"/>
    <mergeCell ref="K7:M7"/>
    <mergeCell ref="Q1:R1"/>
    <mergeCell ref="S7:T7"/>
    <mergeCell ref="H7:H8"/>
    <mergeCell ref="B4:T4"/>
    <mergeCell ref="K6:N6"/>
    <mergeCell ref="O6:T6"/>
    <mergeCell ref="E7:E8"/>
    <mergeCell ref="F7:G7"/>
    <mergeCell ref="J7:J8"/>
    <mergeCell ref="R7:R8"/>
  </mergeCells>
  <printOptions/>
  <pageMargins left="0.75" right="0.24" top="0.18" bottom="0.19" header="0.17" footer="0.17"/>
  <pageSetup horizontalDpi="600" verticalDpi="600" orientation="landscape" paperSize="9" r:id="rId2"/>
  <headerFooter alignWithMargins="0">
    <oddFooter>&amp;R&amp;8&amp;A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1">
      <selection activeCell="H9" sqref="H9"/>
    </sheetView>
  </sheetViews>
  <sheetFormatPr defaultColWidth="9.421875" defaultRowHeight="12.75"/>
  <cols>
    <col min="1" max="1" width="5.8515625" style="519" customWidth="1"/>
    <col min="2" max="2" width="10.421875" style="496" customWidth="1"/>
    <col min="3" max="3" width="9.8515625" style="496" customWidth="1"/>
    <col min="4" max="4" width="8.7109375" style="496" customWidth="1"/>
    <col min="5" max="6" width="8.140625" style="496" customWidth="1"/>
    <col min="7" max="7" width="7.421875" style="496" customWidth="1"/>
    <col min="8" max="8" width="10.140625" style="496" customWidth="1"/>
    <col min="9" max="9" width="7.7109375" style="496" customWidth="1"/>
    <col min="10" max="11" width="8.421875" style="496" customWidth="1"/>
    <col min="12" max="12" width="10.28125" style="496" customWidth="1"/>
    <col min="13" max="13" width="6.8515625" style="496" customWidth="1"/>
    <col min="14" max="15" width="6.57421875" style="496" customWidth="1"/>
    <col min="16" max="16" width="10.421875" style="496" customWidth="1"/>
    <col min="17" max="17" width="5.28125" style="496" customWidth="1"/>
    <col min="18" max="18" width="9.421875" style="496" customWidth="1"/>
    <col min="19" max="19" width="10.57421875" style="496" customWidth="1"/>
    <col min="20" max="16384" width="9.421875" style="496" customWidth="1"/>
  </cols>
  <sheetData>
    <row r="1" spans="1:19" ht="18.75">
      <c r="A1" s="454"/>
      <c r="D1" s="1048" t="str">
        <f>1a!E1</f>
        <v>PHÒNG GDĐT THỊ XÃ THUẬN AN</v>
      </c>
      <c r="F1" s="419"/>
      <c r="G1" s="419"/>
      <c r="P1" s="407" t="s">
        <v>282</v>
      </c>
      <c r="R1" s="407"/>
      <c r="S1" s="407"/>
    </row>
    <row r="2" spans="1:4" ht="24.75" customHeight="1">
      <c r="A2" s="454"/>
      <c r="D2" s="1048" t="str">
        <f>1a!E2</f>
        <v>TRƯỜNG TRUNG HỌC CƠ SỞ NGUYỄN TRUNG TRỰC</v>
      </c>
    </row>
    <row r="3" ht="18.75">
      <c r="A3" s="454"/>
    </row>
    <row r="4" spans="1:19" ht="21.75" customHeight="1">
      <c r="A4" s="1359" t="s">
        <v>608</v>
      </c>
      <c r="B4" s="1359"/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454"/>
      <c r="R4" s="454"/>
      <c r="S4" s="454"/>
    </row>
    <row r="5" spans="2:19" ht="16.5" thickBot="1"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</row>
    <row r="6" spans="1:16" s="389" customFormat="1" ht="34.5" customHeight="1" thickBot="1">
      <c r="A6" s="1431" t="s">
        <v>368</v>
      </c>
      <c r="B6" s="1429" t="s">
        <v>267</v>
      </c>
      <c r="C6" s="1429" t="s">
        <v>193</v>
      </c>
      <c r="D6" s="1426" t="s">
        <v>194</v>
      </c>
      <c r="E6" s="1428" t="s">
        <v>602</v>
      </c>
      <c r="F6" s="1424"/>
      <c r="G6" s="1424"/>
      <c r="H6" s="1425"/>
      <c r="I6" s="1382" t="s">
        <v>603</v>
      </c>
      <c r="J6" s="1424"/>
      <c r="K6" s="1424"/>
      <c r="L6" s="1424"/>
      <c r="M6" s="1382" t="s">
        <v>604</v>
      </c>
      <c r="N6" s="1424"/>
      <c r="O6" s="1424"/>
      <c r="P6" s="1425"/>
    </row>
    <row r="7" spans="1:16" s="389" customFormat="1" ht="75" customHeight="1" thickBot="1">
      <c r="A7" s="1432"/>
      <c r="B7" s="1430"/>
      <c r="C7" s="1430"/>
      <c r="D7" s="1427"/>
      <c r="E7" s="504" t="s">
        <v>196</v>
      </c>
      <c r="F7" s="505" t="s">
        <v>268</v>
      </c>
      <c r="G7" s="505" t="s">
        <v>195</v>
      </c>
      <c r="H7" s="503" t="s">
        <v>395</v>
      </c>
      <c r="I7" s="504" t="s">
        <v>196</v>
      </c>
      <c r="J7" s="505" t="s">
        <v>197</v>
      </c>
      <c r="K7" s="505" t="s">
        <v>270</v>
      </c>
      <c r="L7" s="503" t="s">
        <v>395</v>
      </c>
      <c r="M7" s="504" t="s">
        <v>196</v>
      </c>
      <c r="N7" s="505" t="s">
        <v>268</v>
      </c>
      <c r="O7" s="505" t="s">
        <v>195</v>
      </c>
      <c r="P7" s="502" t="s">
        <v>395</v>
      </c>
    </row>
    <row r="8" spans="1:16" ht="17.25" customHeight="1" thickBot="1">
      <c r="A8" s="707">
        <v>1</v>
      </c>
      <c r="B8" s="635">
        <v>2</v>
      </c>
      <c r="C8" s="636">
        <v>3</v>
      </c>
      <c r="D8" s="637">
        <v>4</v>
      </c>
      <c r="E8" s="638">
        <v>5</v>
      </c>
      <c r="F8" s="639">
        <v>6</v>
      </c>
      <c r="G8" s="640">
        <v>7</v>
      </c>
      <c r="H8" s="635">
        <v>8</v>
      </c>
      <c r="I8" s="641">
        <v>9</v>
      </c>
      <c r="J8" s="639">
        <v>10</v>
      </c>
      <c r="K8" s="639">
        <v>11</v>
      </c>
      <c r="L8" s="639">
        <v>12</v>
      </c>
      <c r="M8" s="641">
        <v>13</v>
      </c>
      <c r="N8" s="639">
        <v>14</v>
      </c>
      <c r="O8" s="639">
        <v>15</v>
      </c>
      <c r="P8" s="642">
        <v>16</v>
      </c>
    </row>
    <row r="9" spans="1:16" ht="102" customHeight="1" thickBot="1">
      <c r="A9" s="1107" t="s">
        <v>581</v>
      </c>
      <c r="B9" s="1108" t="s">
        <v>579</v>
      </c>
      <c r="C9" s="1108" t="s">
        <v>580</v>
      </c>
      <c r="D9" s="1109" t="s">
        <v>585</v>
      </c>
      <c r="E9" s="1110">
        <f>SUM(F9:H9)</f>
        <v>1</v>
      </c>
      <c r="F9" s="1111">
        <v>1</v>
      </c>
      <c r="G9" s="1182"/>
      <c r="H9" s="1183"/>
      <c r="I9" s="1110">
        <f>SUM(J9:L9)</f>
        <v>1</v>
      </c>
      <c r="J9" s="1111">
        <v>1</v>
      </c>
      <c r="K9" s="1112">
        <f>SUM(2b!D12:D15,2b!E13:E15,2b!D17:E18,2b!D21:E24,2b!D26:E31)</f>
        <v>0</v>
      </c>
      <c r="L9" s="1184">
        <f>SUM(2b!F16:G16,2b!F19:G20)</f>
        <v>0</v>
      </c>
      <c r="M9" s="1110">
        <f>SUM(N9:P9)</f>
        <v>1</v>
      </c>
      <c r="N9" s="1111">
        <v>1</v>
      </c>
      <c r="O9" s="1112">
        <f>SUM(2b!I12:I15,2b!I17:I18,2b!I21:I24,2b!I26:I31)</f>
        <v>0</v>
      </c>
      <c r="P9" s="1184">
        <f>2b!J16+2b!J19+2b!J20</f>
        <v>0</v>
      </c>
    </row>
    <row r="10" spans="4:19" ht="27" customHeight="1">
      <c r="D10" s="394"/>
      <c r="E10" s="394"/>
      <c r="F10" s="394"/>
      <c r="G10" s="390"/>
      <c r="H10" s="390"/>
      <c r="I10" s="419"/>
      <c r="J10" s="419"/>
      <c r="Q10" s="621"/>
      <c r="R10" s="621"/>
      <c r="S10" s="621"/>
    </row>
    <row r="11" spans="3:19" ht="15.75">
      <c r="C11" s="519"/>
      <c r="D11" s="632"/>
      <c r="E11" s="632"/>
      <c r="F11" s="632"/>
      <c r="G11" s="390"/>
      <c r="H11" s="390"/>
      <c r="J11" s="525"/>
      <c r="K11" s="525"/>
      <c r="L11" s="524"/>
      <c r="M11" s="524" t="str">
        <f ca="1">'Thong tin don vi'!E6&amp;", ngày "&amp;DAY(NOW())&amp;" tháng "&amp;MONTH(NOW())&amp;" năm "&amp;YEAR(NOW())</f>
        <v>Bình Hòa, ngày 12 tháng 3 năm 2018</v>
      </c>
      <c r="N11" s="525"/>
      <c r="Q11" s="622"/>
      <c r="R11" s="622"/>
      <c r="S11" s="622"/>
    </row>
    <row r="12" spans="3:19" ht="16.5">
      <c r="C12" s="1049" t="s">
        <v>587</v>
      </c>
      <c r="D12" s="390"/>
      <c r="E12" s="390"/>
      <c r="F12" s="390"/>
      <c r="G12" s="390"/>
      <c r="H12" s="390"/>
      <c r="J12" s="3"/>
      <c r="K12" s="3"/>
      <c r="L12" s="501"/>
      <c r="M12" s="1034" t="s">
        <v>588</v>
      </c>
      <c r="N12" s="3"/>
      <c r="O12" s="389"/>
      <c r="Q12" s="563"/>
      <c r="R12" s="563"/>
      <c r="S12" s="563"/>
    </row>
    <row r="13" spans="2:19" ht="15.75">
      <c r="B13" s="390"/>
      <c r="C13" s="390"/>
      <c r="D13" s="390"/>
      <c r="E13" s="390"/>
      <c r="F13" s="390"/>
      <c r="G13" s="390"/>
      <c r="H13" s="390"/>
      <c r="J13" s="525"/>
      <c r="K13" s="525"/>
      <c r="L13" s="524"/>
      <c r="M13" s="525"/>
      <c r="N13" s="525"/>
      <c r="O13" s="390"/>
      <c r="P13" s="390"/>
      <c r="Q13" s="390"/>
      <c r="R13" s="390"/>
      <c r="S13" s="390"/>
    </row>
    <row r="14" spans="2:6" ht="15.75">
      <c r="B14" s="390"/>
      <c r="C14" s="390"/>
      <c r="D14" s="390"/>
      <c r="E14" s="390"/>
      <c r="F14" s="390"/>
    </row>
    <row r="15" spans="2:6" ht="15.75">
      <c r="B15" s="390"/>
      <c r="C15" s="390"/>
      <c r="D15" s="390"/>
      <c r="E15" s="390"/>
      <c r="F15" s="390"/>
    </row>
    <row r="16" spans="2:6" ht="15.75">
      <c r="B16" s="390"/>
      <c r="C16" s="390"/>
      <c r="D16" s="390"/>
      <c r="E16" s="390"/>
      <c r="F16" s="390"/>
    </row>
    <row r="17" spans="2:13" ht="15.75">
      <c r="B17" s="390"/>
      <c r="C17" s="398" t="str">
        <f>IF('Thong tin don vi'!E10="","",'Thong tin don vi'!E10)</f>
        <v>B</v>
      </c>
      <c r="D17" s="390"/>
      <c r="E17" s="390"/>
      <c r="F17" s="390"/>
      <c r="M17" s="386" t="str">
        <f>IF('Thong tin don vi'!E8="","",'Thong tin don vi'!E8)</f>
        <v>A</v>
      </c>
    </row>
    <row r="18" spans="2:6" ht="15.75">
      <c r="B18" s="390"/>
      <c r="C18" s="390"/>
      <c r="D18" s="390"/>
      <c r="E18" s="390"/>
      <c r="F18" s="390"/>
    </row>
    <row r="19" spans="2:6" ht="15.75">
      <c r="B19" s="390"/>
      <c r="C19" s="390"/>
      <c r="D19" s="390"/>
      <c r="E19" s="390"/>
      <c r="F19" s="390"/>
    </row>
    <row r="20" spans="2:6" ht="15.75">
      <c r="B20" s="390"/>
      <c r="C20" s="390"/>
      <c r="D20" s="390"/>
      <c r="E20" s="390"/>
      <c r="F20" s="390"/>
    </row>
    <row r="21" spans="2:6" ht="15.75">
      <c r="B21" s="390"/>
      <c r="C21" s="390"/>
      <c r="D21" s="390"/>
      <c r="E21" s="390"/>
      <c r="F21" s="390"/>
    </row>
    <row r="22" spans="2:6" ht="15.75">
      <c r="B22" s="390"/>
      <c r="C22" s="390"/>
      <c r="D22" s="390"/>
      <c r="E22" s="390"/>
      <c r="F22" s="390"/>
    </row>
    <row r="23" spans="2:6" ht="15.75">
      <c r="B23" s="390"/>
      <c r="C23" s="390"/>
      <c r="D23" s="390"/>
      <c r="E23" s="390"/>
      <c r="F23" s="390"/>
    </row>
    <row r="24" spans="2:6" ht="15.75">
      <c r="B24" s="390"/>
      <c r="C24" s="390"/>
      <c r="D24" s="390"/>
      <c r="E24" s="390"/>
      <c r="F24" s="390"/>
    </row>
    <row r="25" spans="2:6" ht="15.75">
      <c r="B25" s="390"/>
      <c r="C25" s="390"/>
      <c r="D25" s="390"/>
      <c r="E25" s="390"/>
      <c r="F25" s="390"/>
    </row>
    <row r="26" spans="2:6" ht="15.75">
      <c r="B26" s="390"/>
      <c r="C26" s="390"/>
      <c r="D26" s="390"/>
      <c r="E26" s="390"/>
      <c r="F26" s="390"/>
    </row>
    <row r="27" spans="2:6" ht="15.75">
      <c r="B27" s="390"/>
      <c r="C27" s="390"/>
      <c r="D27" s="390"/>
      <c r="E27" s="390"/>
      <c r="F27" s="390"/>
    </row>
    <row r="28" spans="2:6" ht="15.75">
      <c r="B28" s="390"/>
      <c r="C28" s="390"/>
      <c r="D28" s="390"/>
      <c r="E28" s="390"/>
      <c r="F28" s="390"/>
    </row>
    <row r="29" spans="2:6" ht="15.75">
      <c r="B29" s="390"/>
      <c r="C29" s="390"/>
      <c r="D29" s="390"/>
      <c r="E29" s="390"/>
      <c r="F29" s="390"/>
    </row>
    <row r="30" spans="2:6" ht="15.75">
      <c r="B30" s="390"/>
      <c r="C30" s="390"/>
      <c r="D30" s="390"/>
      <c r="E30" s="390"/>
      <c r="F30" s="390"/>
    </row>
    <row r="31" spans="2:6" ht="15.75">
      <c r="B31" s="390"/>
      <c r="C31" s="390"/>
      <c r="D31" s="390"/>
      <c r="E31" s="390"/>
      <c r="F31" s="390"/>
    </row>
    <row r="32" spans="2:6" ht="15.75">
      <c r="B32" s="390"/>
      <c r="C32" s="390"/>
      <c r="D32" s="390"/>
      <c r="E32" s="390"/>
      <c r="F32" s="390"/>
    </row>
  </sheetData>
  <sheetProtection/>
  <mergeCells count="8">
    <mergeCell ref="A4:P4"/>
    <mergeCell ref="A6:A7"/>
    <mergeCell ref="C6:C7"/>
    <mergeCell ref="D6:D7"/>
    <mergeCell ref="B6:B7"/>
    <mergeCell ref="I6:L6"/>
    <mergeCell ref="M6:P6"/>
    <mergeCell ref="E6:H6"/>
  </mergeCells>
  <printOptions/>
  <pageMargins left="0.44" right="0.25" top="0.53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Eyesoft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NguyenNgocHong</dc:creator>
  <cp:keywords/>
  <dc:description/>
  <cp:lastModifiedBy>SieuQuay86</cp:lastModifiedBy>
  <cp:lastPrinted>2018-03-09T12:03:29Z</cp:lastPrinted>
  <dcterms:created xsi:type="dcterms:W3CDTF">2008-03-26T09:18:51Z</dcterms:created>
  <dcterms:modified xsi:type="dcterms:W3CDTF">2018-03-12T01:12:12Z</dcterms:modified>
  <cp:category/>
  <cp:version/>
  <cp:contentType/>
  <cp:contentStatus/>
</cp:coreProperties>
</file>